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SCHEDULE AUG 2021\"/>
    </mc:Choice>
  </mc:AlternateContent>
  <bookViews>
    <workbookView xWindow="-105" yWindow="-105" windowWidth="19425" windowHeight="10425" tabRatio="912" activeTab="1"/>
  </bookViews>
  <sheets>
    <sheet name="MENU" sheetId="35" r:id="rId1"/>
    <sheet name="AEU7-EU &amp; MED DIRECT-TCTT" sheetId="111" r:id="rId2"/>
    <sheet name="AEW6-MED DIRECT-CMIT" sheetId="116" r:id="rId3"/>
    <sheet name="NORTH EUROPE via SIN" sheetId="114" r:id="rId4"/>
    <sheet name="MED-ADRIATIC SEA-BLACK SEA" sheetId="115" r:id="rId5"/>
    <sheet name="EU via ROT&amp;HAM" sheetId="109" r:id="rId6"/>
    <sheet name="MED non base port" sheetId="113" r:id="rId7"/>
    <sheet name="FEEDER" sheetId="112" r:id="rId8"/>
  </sheets>
  <definedNames>
    <definedName name="_xlnm._FilterDatabase" localSheetId="4" hidden="1">'MED-ADRIATIC SEA-BLACK SEA'!$A$6:$I$7</definedName>
    <definedName name="_xlnm._FilterDatabase" localSheetId="0" hidden="1">MENU!#REF!</definedName>
    <definedName name="_xlnm._FilterDatabase" localSheetId="3" hidden="1">'NORTH EUROPE via SIN'!$A$6:$P$7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15" l="1"/>
  <c r="H10" i="115"/>
  <c r="G10" i="115"/>
  <c r="I19" i="115"/>
  <c r="H20" i="115"/>
  <c r="I26" i="114"/>
  <c r="I23" i="114"/>
  <c r="B31" i="115"/>
  <c r="A31" i="115"/>
  <c r="H30" i="115"/>
  <c r="G30" i="115"/>
  <c r="B30" i="115"/>
  <c r="A30" i="115"/>
  <c r="H15" i="111"/>
  <c r="G15" i="111"/>
  <c r="F15" i="111"/>
  <c r="E15" i="111"/>
  <c r="D15" i="111"/>
  <c r="D14" i="111"/>
  <c r="E14" i="111"/>
  <c r="F9" i="114" l="1"/>
  <c r="F9" i="115"/>
  <c r="D14" i="115"/>
  <c r="D19" i="115" s="1"/>
  <c r="I17" i="115"/>
  <c r="I22" i="115" s="1"/>
  <c r="I27" i="115" s="1"/>
  <c r="I32" i="115" s="1"/>
  <c r="I17" i="114"/>
  <c r="I22" i="114" s="1"/>
  <c r="I27" i="114" s="1"/>
  <c r="I32" i="114" s="1"/>
  <c r="D16" i="115"/>
  <c r="D21" i="115" s="1"/>
  <c r="D26" i="115" s="1"/>
  <c r="D31" i="115" s="1"/>
  <c r="F31" i="115" s="1"/>
  <c r="B26" i="115"/>
  <c r="A26" i="115"/>
  <c r="B21" i="115"/>
  <c r="A21" i="115"/>
  <c r="B16" i="115"/>
  <c r="A16" i="115"/>
  <c r="B11" i="115"/>
  <c r="A11" i="115"/>
  <c r="D15" i="115"/>
  <c r="D20" i="115" s="1"/>
  <c r="D25" i="115" s="1"/>
  <c r="D30" i="115" s="1"/>
  <c r="F30" i="115" s="1"/>
  <c r="B25" i="115"/>
  <c r="A25" i="115"/>
  <c r="B20" i="115"/>
  <c r="A20" i="115"/>
  <c r="B15" i="115"/>
  <c r="A15" i="115"/>
  <c r="B10" i="115"/>
  <c r="A10" i="115"/>
  <c r="D14" i="114"/>
  <c r="D19" i="114" s="1"/>
  <c r="N32" i="115" l="1"/>
  <c r="M32" i="115"/>
  <c r="O32" i="115"/>
  <c r="L32" i="115"/>
  <c r="J32" i="115"/>
  <c r="L32" i="114"/>
  <c r="K32" i="114"/>
  <c r="J32" i="114"/>
  <c r="F14" i="114"/>
  <c r="F19" i="115"/>
  <c r="D24" i="115"/>
  <c r="D29" i="115" s="1"/>
  <c r="F29" i="115" s="1"/>
  <c r="I13" i="115"/>
  <c r="F14" i="115"/>
  <c r="F24" i="115" l="1"/>
  <c r="I14" i="114"/>
  <c r="F19" i="114"/>
  <c r="D13" i="116"/>
  <c r="D12" i="116"/>
  <c r="H14" i="111"/>
  <c r="G14" i="111"/>
  <c r="F14" i="111"/>
  <c r="H13" i="111"/>
  <c r="G13" i="111"/>
  <c r="F13" i="111"/>
  <c r="E13" i="111"/>
  <c r="D13" i="111"/>
  <c r="D24" i="114" l="1"/>
  <c r="I16" i="115"/>
  <c r="I14" i="115"/>
  <c r="F24" i="114" l="1"/>
  <c r="D29" i="114"/>
  <c r="F29" i="114" s="1"/>
  <c r="F16" i="115"/>
  <c r="F15" i="115"/>
  <c r="F11" i="115"/>
  <c r="F10" i="115"/>
  <c r="F21" i="115" l="1"/>
  <c r="F26" i="115"/>
  <c r="F20" i="115"/>
  <c r="F25" i="115"/>
  <c r="F11" i="114" l="1"/>
  <c r="F10" i="114"/>
  <c r="D12" i="111"/>
  <c r="H25" i="115" l="1"/>
  <c r="G25" i="115"/>
  <c r="G20" i="115"/>
  <c r="H15" i="115"/>
  <c r="G15" i="115"/>
  <c r="R11" i="114"/>
  <c r="G12" i="111"/>
  <c r="H12" i="111" l="1"/>
  <c r="E12" i="111"/>
  <c r="F12" i="111"/>
  <c r="L10" i="114" l="1"/>
  <c r="J10" i="114"/>
  <c r="Q10" i="114"/>
  <c r="S10" i="114"/>
  <c r="K8" i="115" l="1"/>
  <c r="L8" i="115"/>
  <c r="J10" i="115"/>
  <c r="K11" i="115"/>
  <c r="J12" i="115"/>
  <c r="L12" i="115"/>
  <c r="L13" i="115"/>
  <c r="I24" i="115"/>
  <c r="I29" i="115" s="1"/>
  <c r="I15" i="115"/>
  <c r="I20" i="115" s="1"/>
  <c r="I21" i="115"/>
  <c r="I26" i="115" s="1"/>
  <c r="I31" i="115" s="1"/>
  <c r="L17" i="115"/>
  <c r="K31" i="115" l="1"/>
  <c r="Y31" i="115"/>
  <c r="X31" i="115"/>
  <c r="W31" i="115"/>
  <c r="T29" i="115"/>
  <c r="Q29" i="115"/>
  <c r="V29" i="115"/>
  <c r="U29" i="115"/>
  <c r="R29" i="115"/>
  <c r="S29" i="115"/>
  <c r="J15" i="115"/>
  <c r="K13" i="115"/>
  <c r="K16" i="115"/>
  <c r="K21" i="115"/>
  <c r="U19" i="115"/>
  <c r="V19" i="115"/>
  <c r="T19" i="115"/>
  <c r="R19" i="115"/>
  <c r="S19" i="115"/>
  <c r="J17" i="115"/>
  <c r="J20" i="115"/>
  <c r="I25" i="115"/>
  <c r="I30" i="115" s="1"/>
  <c r="J30" i="115" s="1"/>
  <c r="I18" i="115"/>
  <c r="K26" i="115" l="1"/>
  <c r="J22" i="115"/>
  <c r="L22" i="115"/>
  <c r="J25" i="115"/>
  <c r="K18" i="115"/>
  <c r="L18" i="115"/>
  <c r="I23" i="115"/>
  <c r="I28" i="115" s="1"/>
  <c r="N28" i="115" l="1"/>
  <c r="P28" i="115"/>
  <c r="K28" i="115"/>
  <c r="L28" i="115"/>
  <c r="M28" i="115"/>
  <c r="K23" i="115"/>
  <c r="L23" i="115"/>
  <c r="L27" i="115"/>
  <c r="J27" i="115"/>
  <c r="R14" i="115"/>
  <c r="Q19" i="115" l="1"/>
  <c r="V9" i="115" l="1"/>
  <c r="U9" i="115"/>
  <c r="T9" i="115"/>
  <c r="S9" i="115"/>
  <c r="Q9" i="115"/>
  <c r="R9" i="115"/>
  <c r="V14" i="115" l="1"/>
  <c r="U14" i="115"/>
  <c r="T14" i="115" l="1"/>
  <c r="Y11" i="115" l="1"/>
  <c r="W11" i="115"/>
  <c r="J12" i="114"/>
  <c r="J11" i="114"/>
  <c r="K11" i="114"/>
  <c r="O12" i="115" l="1"/>
  <c r="N12" i="115"/>
  <c r="M12" i="115"/>
  <c r="X11" i="115"/>
  <c r="P8" i="115"/>
  <c r="N8" i="115"/>
  <c r="M8" i="115"/>
  <c r="O17" i="115" l="1"/>
  <c r="S14" i="115"/>
  <c r="Q14" i="115"/>
  <c r="X16" i="115"/>
  <c r="W16" i="115"/>
  <c r="Y16" i="115"/>
  <c r="M13" i="115"/>
  <c r="P13" i="115"/>
  <c r="M18" i="115"/>
  <c r="N13" i="115"/>
  <c r="M17" i="115"/>
  <c r="N17" i="115"/>
  <c r="P18" i="115" l="1"/>
  <c r="S24" i="115"/>
  <c r="V24" i="115"/>
  <c r="R24" i="115"/>
  <c r="U24" i="115"/>
  <c r="Q24" i="115"/>
  <c r="T24" i="115"/>
  <c r="N18" i="115"/>
  <c r="Y21" i="115"/>
  <c r="W21" i="115"/>
  <c r="O22" i="115"/>
  <c r="M22" i="115"/>
  <c r="N22" i="115"/>
  <c r="X21" i="115"/>
  <c r="P23" i="115"/>
  <c r="N23" i="115"/>
  <c r="M23" i="115"/>
  <c r="Y26" i="115" l="1"/>
  <c r="W26" i="115"/>
  <c r="X26" i="115"/>
  <c r="O27" i="115"/>
  <c r="M27" i="115"/>
  <c r="N27" i="115"/>
  <c r="D16" i="114" l="1"/>
  <c r="D21" i="114" s="1"/>
  <c r="I16" i="114"/>
  <c r="D15" i="114"/>
  <c r="F15" i="114" s="1"/>
  <c r="I15" i="114"/>
  <c r="I19" i="114"/>
  <c r="I24" i="114" s="1"/>
  <c r="I29" i="114" s="1"/>
  <c r="I13" i="114"/>
  <c r="K12" i="114"/>
  <c r="L12" i="114"/>
  <c r="T11" i="114"/>
  <c r="K9" i="114"/>
  <c r="L9" i="114"/>
  <c r="J9" i="114"/>
  <c r="P8" i="114"/>
  <c r="O8" i="114"/>
  <c r="N8" i="114"/>
  <c r="M8" i="114"/>
  <c r="K29" i="114" l="1"/>
  <c r="J29" i="114"/>
  <c r="L29" i="114"/>
  <c r="L15" i="114"/>
  <c r="J15" i="114"/>
  <c r="S15" i="114"/>
  <c r="Q15" i="114"/>
  <c r="J16" i="114"/>
  <c r="K16" i="114"/>
  <c r="R16" i="114"/>
  <c r="O13" i="114"/>
  <c r="M13" i="114"/>
  <c r="I18" i="114"/>
  <c r="I20" i="114"/>
  <c r="J17" i="114"/>
  <c r="J14" i="114"/>
  <c r="L14" i="114"/>
  <c r="K14" i="114"/>
  <c r="K17" i="114"/>
  <c r="F16" i="114"/>
  <c r="F21" i="114"/>
  <c r="D26" i="114"/>
  <c r="D31" i="114" s="1"/>
  <c r="F31" i="114" s="1"/>
  <c r="L19" i="114"/>
  <c r="J19" i="114"/>
  <c r="K19" i="114"/>
  <c r="T16" i="114"/>
  <c r="L17" i="114"/>
  <c r="I21" i="114"/>
  <c r="N13" i="114"/>
  <c r="D20" i="114"/>
  <c r="P13" i="114"/>
  <c r="I25" i="114" l="1"/>
  <c r="I30" i="114" s="1"/>
  <c r="L20" i="114"/>
  <c r="J20" i="114"/>
  <c r="S20" i="114"/>
  <c r="Q20" i="114"/>
  <c r="J22" i="114"/>
  <c r="J27" i="114"/>
  <c r="L22" i="114"/>
  <c r="K22" i="114"/>
  <c r="J21" i="114"/>
  <c r="K21" i="114"/>
  <c r="R21" i="114"/>
  <c r="F26" i="114"/>
  <c r="F20" i="114"/>
  <c r="D25" i="114"/>
  <c r="D30" i="114" s="1"/>
  <c r="F30" i="114" s="1"/>
  <c r="O18" i="114"/>
  <c r="N18" i="114"/>
  <c r="I28" i="114"/>
  <c r="P18" i="114"/>
  <c r="M18" i="114"/>
  <c r="T21" i="114"/>
  <c r="I31" i="114"/>
  <c r="L24" i="114"/>
  <c r="J24" i="114"/>
  <c r="K24" i="114"/>
  <c r="T31" i="114" l="1"/>
  <c r="K31" i="114"/>
  <c r="R31" i="114"/>
  <c r="J31" i="114"/>
  <c r="S30" i="114"/>
  <c r="Q30" i="114"/>
  <c r="L30" i="114"/>
  <c r="J30" i="114"/>
  <c r="M28" i="114"/>
  <c r="O28" i="114"/>
  <c r="N28" i="114"/>
  <c r="P28" i="114"/>
  <c r="L25" i="114"/>
  <c r="J25" i="114"/>
  <c r="S25" i="114"/>
  <c r="Q25" i="114"/>
  <c r="L27" i="114"/>
  <c r="K27" i="114"/>
  <c r="K26" i="114"/>
  <c r="R26" i="114"/>
  <c r="J26" i="114"/>
  <c r="T26" i="114"/>
  <c r="F25" i="114"/>
  <c r="O23" i="114"/>
  <c r="N23" i="114"/>
  <c r="M23" i="114"/>
  <c r="P23" i="114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<sst xmlns="http://schemas.openxmlformats.org/spreadsheetml/2006/main" count="1848" uniqueCount="514">
  <si>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</si>
  <si>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</si>
  <si>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</si>
  <si>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</si>
  <si>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</si>
  <si>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</si>
  <si>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</si>
  <si>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</si>
  <si>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</si>
  <si>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</si>
  <si>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</si>
  <si>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</si>
  <si>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</si>
  <si>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</si>
  <si>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</si>
  <si>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</si>
  <si>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</si>
  <si>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</si>
  <si>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</si>
  <si>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</si>
  <si>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</si>
  <si>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</si>
  <si>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</si>
  <si>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</si>
  <si>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</si>
  <si>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</si>
  <si>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</si>
  <si>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</si>
  <si>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</si>
  <si>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</si>
  <si>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</si>
  <si>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</si>
  <si>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</si>
  <si>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</si>
  <si>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</si>
  <si>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</si>
  <si>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</si>
  <si>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</si>
  <si>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</si>
  <si>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</si>
  <si>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</si>
  <si>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</si>
  <si>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</si>
  <si>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</si>
  <si>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</si>
  <si>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</si>
  <si>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</si>
  <si>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</si>
  <si>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</si>
  <si>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</si>
  <si>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</si>
  <si>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</si>
  <si>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</si>
  <si>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</si>
  <si>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</si>
  <si>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</si>
  <si>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</si>
  <si>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</si>
  <si>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</si>
  <si>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</si>
  <si>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</si>
  <si>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</si>
  <si>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</si>
  <si>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</si>
  <si>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</si>
  <si>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</si>
  <si>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</si>
  <si>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</si>
  <si>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</si>
  <si>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</si>
  <si>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</si>
  <si>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</si>
  <si>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</si>
  <si>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</si>
  <si>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</si>
  <si>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</si>
  <si>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</si>
  <si>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</si>
  <si>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</si>
  <si>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</si>
  <si>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</si>
  <si>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</si>
  <si>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</si>
  <si>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</si>
  <si>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</si>
  <si>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</si>
  <si>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</si>
  <si>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</si>
  <si>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</si>
  <si>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</si>
  <si>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</si>
  <si>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</si>
  <si>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</si>
  <si>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</si>
  <si>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</si>
  <si>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</si>
  <si>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</si>
  <si>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</si>
  <si>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</si>
  <si>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</si>
  <si>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</si>
  <si>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</si>
  <si>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</si>
  <si>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</si>
  <si>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</si>
  <si>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</si>
  <si>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</si>
  <si>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</si>
  <si>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</si>
  <si>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</si>
  <si>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</si>
  <si>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</si>
  <si>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</si>
  <si>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</si>
  <si>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</si>
  <si>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</si>
  <si>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</si>
  <si>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</si>
  <si>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</si>
  <si>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</si>
  <si>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</si>
  <si>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</si>
  <si>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</si>
  <si>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</si>
  <si>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</si>
  <si>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</si>
  <si>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</si>
  <si>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</si>
  <si>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</si>
  <si>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</si>
  <si>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</si>
  <si>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</si>
  <si>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</si>
  <si>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</si>
  <si>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</si>
  <si>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</si>
  <si>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</si>
  <si>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</si>
  <si>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</si>
  <si>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</si>
  <si>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</si>
  <si>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</si>
  <si>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</si>
  <si>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</si>
  <si>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</si>
  <si>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</si>
  <si>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</si>
  <si>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</si>
  <si>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</si>
  <si>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</si>
  <si>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</si>
  <si>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</si>
  <si>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</si>
  <si>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</si>
  <si>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</si>
  <si>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</si>
  <si>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</si>
  <si>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</si>
  <si>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</si>
  <si>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</si>
  <si>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</si>
  <si>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</si>
  <si>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</si>
  <si>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</si>
  <si>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</si>
  <si>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</si>
  <si>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</si>
  <si>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</si>
  <si>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</si>
  <si>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</si>
  <si>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</si>
  <si>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</si>
  <si>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</si>
  <si>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</si>
  <si>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</si>
  <si>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</si>
  <si>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</si>
  <si>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</si>
  <si>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</si>
  <si>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</si>
  <si>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</si>
  <si>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</si>
  <si>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</si>
  <si>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</si>
  <si>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</si>
  <si>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</si>
  <si>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</si>
  <si>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</si>
  <si>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</si>
  <si>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</si>
  <si>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</si>
  <si>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</si>
  <si>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</si>
  <si>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</si>
  <si>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</si>
  <si>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</si>
  <si>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</si>
  <si>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</si>
  <si>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</si>
  <si>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</si>
  <si>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</si>
  <si>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</si>
  <si>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</si>
  <si>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</si>
  <si>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</si>
  <si>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</si>
  <si>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</si>
  <si>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</si>
  <si>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</si>
  <si>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</si>
  <si>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</si>
  <si>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</si>
  <si>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</si>
  <si>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</si>
  <si>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</si>
  <si>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</si>
  <si>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</si>
  <si>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</si>
  <si>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</si>
  <si>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</si>
  <si>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</si>
  <si>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</si>
  <si>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</si>
  <si>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</si>
  <si>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</si>
  <si>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</si>
  <si>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</si>
  <si>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</si>
  <si>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</si>
  <si>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</si>
  <si>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</si>
  <si>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HIEP 
PHUOC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</si>
  <si>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</si>
  <si>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</si>
  <si>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</si>
  <si>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</si>
  <si>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</si>
  <si>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</si>
  <si>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</si>
  <si>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SAT</t>
  </si>
  <si>
    <t>South Shields</t>
  </si>
  <si>
    <t>Via Algeciras</t>
  </si>
  <si>
    <t>LADY OF LUCK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</si>
  <si>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</si>
  <si>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</si>
  <si>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</si>
  <si>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</si>
  <si>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</si>
  <si>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</si>
  <si>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</si>
  <si>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</si>
  <si>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</si>
  <si>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</si>
  <si>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</si>
  <si>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</si>
  <si>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</si>
  <si>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</si>
  <si>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</si>
  <si>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</si>
  <si>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</si>
  <si>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</si>
  <si>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</si>
  <si>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</si>
  <si>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</si>
  <si>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</si>
  <si>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</si>
  <si>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</si>
  <si>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</si>
  <si>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</si>
  <si>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</si>
  <si>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</si>
  <si>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</si>
  <si>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</si>
  <si>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</si>
  <si>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</si>
  <si>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</si>
  <si>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</si>
  <si>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</si>
  <si>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</si>
  <si>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</si>
  <si>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</si>
  <si>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</si>
  <si>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</si>
  <si>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</si>
  <si>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</si>
  <si>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</si>
  <si>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</si>
  <si>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</si>
  <si>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</si>
  <si>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</si>
  <si>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</si>
  <si>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</si>
  <si>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</si>
  <si>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</si>
  <si>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</si>
  <si>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</si>
  <si>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</si>
  <si>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</si>
  <si>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</si>
  <si>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</si>
  <si>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</si>
  <si>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</si>
  <si>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</si>
  <si>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</si>
  <si>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</si>
  <si>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</si>
  <si>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</si>
  <si>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</si>
  <si>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</si>
  <si>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</si>
  <si>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</si>
  <si>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</si>
  <si>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</si>
  <si>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</si>
  <si>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</si>
  <si>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</si>
  <si>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22:00 FRI in TCHP // 04:00 AM FRI in CAT LAI // 22:00 PM THU at TRANSIMEX, TANAMEXCO (don’t accept ICD PHUOCLONG /BINHDUONG)</t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</si>
  <si>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</si>
  <si>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</si>
  <si>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</si>
  <si>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</si>
  <si>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</si>
  <si>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</si>
  <si>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</si>
  <si>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</si>
  <si>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</si>
  <si>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</si>
  <si>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</si>
  <si>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</si>
  <si>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</si>
  <si>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</si>
  <si>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</si>
  <si>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</si>
  <si>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</si>
  <si>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</si>
  <si>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</si>
  <si>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</si>
  <si>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</si>
  <si>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</si>
  <si>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</si>
  <si>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</si>
  <si>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</si>
  <si>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</si>
  <si>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</si>
  <si>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</si>
  <si>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</si>
  <si>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</si>
  <si>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</si>
  <si>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</si>
  <si>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</si>
  <si>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</si>
  <si>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</si>
  <si>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</si>
  <si>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</si>
  <si>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</si>
  <si>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</si>
  <si>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</si>
  <si>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</si>
  <si>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</si>
  <si>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</si>
  <si>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</si>
  <si>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</si>
  <si>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</si>
  <si>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</si>
  <si>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</si>
  <si>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</si>
  <si>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</si>
  <si>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</si>
  <si>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</si>
  <si>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</si>
  <si>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</si>
  <si>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</si>
  <si>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</si>
  <si>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</si>
  <si>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</si>
  <si>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</si>
  <si>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</si>
  <si>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</si>
  <si>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</si>
  <si>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</si>
  <si>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</si>
  <si>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</si>
  <si>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</si>
  <si>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</si>
  <si>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</si>
  <si>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</si>
  <si>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</si>
  <si>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</si>
  <si>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</si>
  <si>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</si>
  <si>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</si>
  <si>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</si>
  <si>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</si>
  <si>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</si>
  <si>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</si>
  <si>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</si>
  <si>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</si>
  <si>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</si>
  <si>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</si>
  <si>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</si>
  <si>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</si>
  <si>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</si>
  <si>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BLANK SAILING</t>
  </si>
  <si>
    <t>GREEN HORIZON</t>
  </si>
  <si>
    <t>CAPE FAWLEY</t>
  </si>
  <si>
    <t xml:space="preserve"> LADY OF LUCK</t>
  </si>
  <si>
    <t>NO DROP OFF FULL CONTAINER AT SOTRANS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</si>
  <si>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</t>
    </r>
  </si>
  <si>
    <t>CAIMEP (CMIT)</t>
  </si>
  <si>
    <t>ETD (FRI)</t>
  </si>
  <si>
    <t>EVERY FRI</t>
  </si>
  <si>
    <t>016W</t>
  </si>
  <si>
    <t>040W</t>
  </si>
  <si>
    <t>COSCO SHIPPING AZALEA</t>
  </si>
  <si>
    <t>012W</t>
  </si>
  <si>
    <t>COSCO FRANCE</t>
  </si>
  <si>
    <t>COSCO SHIPPING NEBULA</t>
  </si>
  <si>
    <t>CSCL URANUS</t>
  </si>
  <si>
    <t>044W</t>
  </si>
  <si>
    <t>014W</t>
  </si>
  <si>
    <t>082W</t>
  </si>
  <si>
    <t>COSCO EUROPE</t>
  </si>
  <si>
    <t>COSCO SHIPPING ROSE</t>
  </si>
  <si>
    <t>081S</t>
  </si>
  <si>
    <t>021S</t>
  </si>
  <si>
    <t>111S</t>
  </si>
  <si>
    <t>160S</t>
  </si>
  <si>
    <t>112S</t>
  </si>
  <si>
    <t>161S</t>
  </si>
  <si>
    <t>113S</t>
  </si>
  <si>
    <t>167S</t>
  </si>
  <si>
    <t>058S</t>
  </si>
  <si>
    <t>170S</t>
  </si>
  <si>
    <t>059S</t>
  </si>
  <si>
    <t>ELA</t>
  </si>
  <si>
    <t>029S</t>
  </si>
  <si>
    <t>OOCL JAPAN</t>
  </si>
  <si>
    <t>018W</t>
  </si>
  <si>
    <t>OOCL GERMANY</t>
  </si>
  <si>
    <t>019W</t>
  </si>
  <si>
    <t>COSCO SHIPPING GALAXY</t>
  </si>
  <si>
    <t>011W</t>
  </si>
  <si>
    <t>OOCL HONG KONG</t>
  </si>
  <si>
    <t>020W</t>
  </si>
  <si>
    <t>THALASSA HELLAS</t>
  </si>
  <si>
    <t>0562-043W</t>
  </si>
  <si>
    <t>TAMPA TRIUMPH</t>
  </si>
  <si>
    <t>0563-022W</t>
  </si>
  <si>
    <t>THALASSA AXIA</t>
  </si>
  <si>
    <t>0564-038W</t>
  </si>
  <si>
    <t>TEXAS TRIUMPH</t>
  </si>
  <si>
    <t>0565-020W</t>
  </si>
  <si>
    <t>THALASSA TYHI</t>
  </si>
  <si>
    <t>0566-036W</t>
  </si>
  <si>
    <t>CMA CGM VASCO DE GAMA</t>
  </si>
  <si>
    <t>0FM7TW1MA</t>
  </si>
  <si>
    <t>CMA CGM KERGUELEN</t>
  </si>
  <si>
    <t>0FM7VW1MA</t>
  </si>
  <si>
    <t>CMA CGM GEORG FORSTER</t>
  </si>
  <si>
    <t>0FM7XW1MA</t>
  </si>
  <si>
    <t>APL MERLION</t>
  </si>
  <si>
    <t>0FM7ZW1MA</t>
  </si>
  <si>
    <t>CMA CGM BENJAMIN FRANKLIN</t>
  </si>
  <si>
    <t>0FM81W1MA</t>
  </si>
  <si>
    <t>CMA CGM RIVOLI</t>
  </si>
  <si>
    <t>0FL9ZW1MA</t>
  </si>
  <si>
    <t>CMA CGM ANTOINE DE SAINT EXUPERY</t>
  </si>
  <si>
    <t>0FLA1W1MA</t>
  </si>
  <si>
    <t>CMA CGM CONCORDE</t>
  </si>
  <si>
    <t>0FLA3W1MA</t>
  </si>
  <si>
    <t>CMA CGM ZHENG HE</t>
  </si>
  <si>
    <t>0FLA5W1MA</t>
  </si>
  <si>
    <t>CMA CGM PALAIS ROYAL</t>
  </si>
  <si>
    <t>0FLA7W1MA</t>
  </si>
  <si>
    <t>COSCO SHIPPING SAGITTARIUS</t>
  </si>
  <si>
    <t>COSCO SHIPPING VIRGO</t>
  </si>
  <si>
    <t>COSCO SHIPPING SCORPIO</t>
  </si>
  <si>
    <t>015W</t>
  </si>
  <si>
    <t>COSCO SHIPPING UNIVERSE</t>
  </si>
  <si>
    <t>COSCO SHIPPING ARIES</t>
  </si>
  <si>
    <t>OOCL MALAYSIA</t>
  </si>
  <si>
    <t>033W</t>
  </si>
  <si>
    <t>CMA CGM AQUILA</t>
  </si>
  <si>
    <t>0ME9XW1MA</t>
  </si>
  <si>
    <t>CMA CGM SCANDOLA</t>
  </si>
  <si>
    <t>0ME9ZW1MA</t>
  </si>
  <si>
    <t>APL TEMASEK</t>
  </si>
  <si>
    <t>0MEA1W1MA</t>
  </si>
  <si>
    <t>OOCL FRANCE</t>
  </si>
  <si>
    <t>JOHANNA SCHULTE</t>
  </si>
  <si>
    <t>005W</t>
  </si>
  <si>
    <t>JOSEPH SCHULTE</t>
  </si>
  <si>
    <t>021W</t>
  </si>
  <si>
    <t>CMA CGM THAMES</t>
  </si>
  <si>
    <t>0BXA5W1MA</t>
  </si>
  <si>
    <t>CMA CGM TANYA</t>
  </si>
  <si>
    <t>0BXA7W1MA</t>
  </si>
  <si>
    <t>CMA CGM CORNEILLE</t>
  </si>
  <si>
    <t>0BEA1W1MA</t>
  </si>
  <si>
    <t>EVER STRONG</t>
  </si>
  <si>
    <t>097W</t>
  </si>
  <si>
    <t>APL BOSTON</t>
  </si>
  <si>
    <t>0BEA5W1MA</t>
  </si>
  <si>
    <t>EVER SALUTE</t>
  </si>
  <si>
    <t>100W</t>
  </si>
  <si>
    <t>TOLEDO TRIUMPH</t>
  </si>
  <si>
    <t>0502-021W</t>
  </si>
  <si>
    <t>CSCL JUPITER</t>
  </si>
  <si>
    <t>073W</t>
  </si>
  <si>
    <t>COSCO GLORY</t>
  </si>
  <si>
    <t>061W</t>
  </si>
  <si>
    <t>TOKYO TRIUMPH</t>
  </si>
  <si>
    <t>0506-022W</t>
  </si>
  <si>
    <t>FEEDER
(VSX - VTS - IHX)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</si>
</sst>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4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b/>
      <sz val="11"/>
      <color rgb="FF9933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74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16" fontId="77" fillId="27" borderId="0" xfId="24" applyNumberFormat="1" applyFont="1" applyFill="1" applyBorder="1" applyAlignment="1">
      <alignment horizontal="center"/>
    </xf>
    <xf numFmtId="0" fontId="80" fillId="25" borderId="0" xfId="23" applyFont="1" applyFill="1" applyBorder="1" applyAlignment="1">
      <alignment horizontal="right" vertical="center"/>
    </xf>
    <xf numFmtId="0" fontId="81" fillId="24" borderId="0" xfId="26" applyFont="1" applyFill="1" applyBorder="1" applyAlignment="1">
      <alignment vertical="center"/>
    </xf>
    <xf numFmtId="1" fontId="83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4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9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1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2" fillId="31" borderId="29" xfId="0" applyFont="1" applyFill="1" applyBorder="1" applyAlignment="1">
      <alignment horizontal="center" vertical="center" wrapText="1" readingOrder="1"/>
    </xf>
    <xf numFmtId="0" fontId="92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5" fillId="32" borderId="30" xfId="0" applyFont="1" applyFill="1" applyBorder="1" applyAlignment="1">
      <alignment horizontal="center" vertical="center" wrapText="1" readingOrder="1"/>
    </xf>
    <xf numFmtId="0" fontId="95" fillId="32" borderId="30" xfId="0" applyFont="1" applyFill="1" applyBorder="1" applyAlignment="1">
      <alignment horizontal="left" vertical="center" wrapText="1" readingOrder="1"/>
    </xf>
    <xf numFmtId="0" fontId="95" fillId="0" borderId="31" xfId="0" applyFont="1" applyBorder="1" applyAlignment="1">
      <alignment horizontal="center" vertical="center" wrapText="1" readingOrder="1"/>
    </xf>
    <xf numFmtId="0" fontId="95" fillId="0" borderId="31" xfId="0" applyFont="1" applyBorder="1" applyAlignment="1">
      <alignment horizontal="left" vertical="center" wrapText="1" readingOrder="1"/>
    </xf>
    <xf numFmtId="0" fontId="95" fillId="32" borderId="31" xfId="0" applyFont="1" applyFill="1" applyBorder="1" applyAlignment="1">
      <alignment horizontal="center" vertical="center" wrapText="1" readingOrder="1"/>
    </xf>
    <xf numFmtId="0" fontId="95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6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9" fillId="27" borderId="0" xfId="23" applyFont="1" applyFill="1" applyAlignment="1">
      <alignment horizontal="right"/>
    </xf>
    <xf numFmtId="0" fontId="97" fillId="27" borderId="0" xfId="23" applyFont="1" applyFill="1" applyAlignment="1">
      <alignment horizontal="centerContinuous"/>
    </xf>
    <xf numFmtId="0" fontId="97" fillId="27" borderId="0" xfId="23" applyFont="1" applyFill="1" applyAlignment="1">
      <alignment horizontal="center"/>
    </xf>
    <xf numFmtId="15" fontId="97" fillId="27" borderId="0" xfId="23" quotePrefix="1" applyNumberFormat="1" applyFont="1" applyFill="1" applyBorder="1" applyAlignment="1">
      <alignment horizontal="center"/>
    </xf>
    <xf numFmtId="15" fontId="97" fillId="27" borderId="0" xfId="23" quotePrefix="1" applyNumberFormat="1" applyFont="1" applyFill="1" applyBorder="1" applyAlignment="1">
      <alignment horizontal="left"/>
    </xf>
    <xf numFmtId="0" fontId="99" fillId="27" borderId="0" xfId="23" applyFont="1" applyFill="1"/>
    <xf numFmtId="164" fontId="85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8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1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7" fillId="27" borderId="0" xfId="23" applyFont="1" applyFill="1" applyBorder="1" applyAlignment="1">
      <alignment horizontal="right" vertical="center"/>
    </xf>
    <xf numFmtId="0" fontId="72" fillId="30" borderId="0" xfId="26" applyFont="1" applyFill="1" applyBorder="1" applyAlignment="1">
      <alignment vertical="center"/>
    </xf>
    <xf numFmtId="0" fontId="74" fillId="30" borderId="0" xfId="26" applyFont="1" applyFill="1" applyBorder="1" applyAlignment="1">
      <alignment vertical="center"/>
    </xf>
    <xf numFmtId="0" fontId="73" fillId="27" borderId="0" xfId="26" applyFont="1" applyFill="1" applyBorder="1" applyAlignment="1">
      <alignment vertical="center"/>
    </xf>
    <xf numFmtId="1" fontId="86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100" fillId="27" borderId="0" xfId="23" applyFont="1" applyFill="1"/>
    <xf numFmtId="0" fontId="65" fillId="27" borderId="0" xfId="23" applyFont="1" applyFill="1"/>
    <xf numFmtId="0" fontId="84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165" fontId="18" fillId="24" borderId="38" xfId="24" applyNumberFormat="1" applyFont="1" applyFill="1" applyBorder="1" applyAlignment="1">
      <alignment horizontal="center" vertical="center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72" fillId="27" borderId="0" xfId="23" applyFont="1" applyFill="1" applyBorder="1" applyAlignment="1">
      <alignment horizontal="left" vertical="center"/>
    </xf>
    <xf numFmtId="165" fontId="18" fillId="27" borderId="40" xfId="24" applyNumberFormat="1" applyFont="1" applyFill="1" applyBorder="1" applyAlignment="1">
      <alignment horizontal="center" vertic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18" fillId="0" borderId="40" xfId="23" applyFont="1" applyFill="1" applyBorder="1" applyAlignment="1">
      <alignment horizontal="center" vertical="center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1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8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5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0" fontId="77" fillId="0" borderId="0" xfId="23" applyFont="1"/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0" fontId="18" fillId="0" borderId="0" xfId="23" applyFont="1"/>
    <xf numFmtId="16" fontId="103" fillId="25" borderId="11" xfId="24" applyNumberFormat="1" applyFont="1" applyFill="1" applyBorder="1" applyAlignment="1">
      <alignment horizontal="right"/>
    </xf>
    <xf numFmtId="16" fontId="103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0" fontId="103" fillId="0" borderId="0" xfId="23" applyFont="1"/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90" fillId="25" borderId="11" xfId="23" applyNumberFormat="1" applyFont="1" applyFill="1" applyBorder="1" applyAlignment="1">
      <alignment horizontal="right"/>
    </xf>
    <xf numFmtId="16" fontId="90" fillId="25" borderId="11" xfId="23" applyNumberFormat="1" applyFont="1" applyFill="1" applyBorder="1" applyAlignment="1">
      <alignment horizontal="center"/>
    </xf>
    <xf numFmtId="0" fontId="90" fillId="0" borderId="0" xfId="23" applyFont="1"/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0" fontId="76" fillId="0" borderId="0" xfId="23" applyFont="1"/>
    <xf numFmtId="165" fontId="18" fillId="24" borderId="0" xfId="24" applyNumberFormat="1" applyFont="1" applyFill="1" applyBorder="1" applyAlignment="1">
      <alignment horizontal="center" vertical="center"/>
    </xf>
    <xf numFmtId="16" fontId="90" fillId="25" borderId="0" xfId="23" applyNumberFormat="1" applyFont="1" applyFill="1" applyBorder="1" applyAlignment="1">
      <alignment horizontal="right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0" fontId="104" fillId="0" borderId="0" xfId="25" applyFont="1" applyFill="1" applyBorder="1" applyAlignment="1">
      <alignment horizontal="center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166" fontId="78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16" fontId="104" fillId="0" borderId="0" xfId="23" applyNumberFormat="1" applyFont="1" applyFill="1" applyBorder="1" applyAlignment="1">
      <alignment horizontal="right"/>
    </xf>
    <xf numFmtId="16" fontId="104" fillId="0" borderId="0" xfId="23" applyNumberFormat="1" applyFont="1" applyFill="1" applyBorder="1" applyAlignment="1">
      <alignment horizontal="center"/>
    </xf>
    <xf numFmtId="16" fontId="104" fillId="0" borderId="0" xfId="23" applyNumberFormat="1" applyFont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29" borderId="0" xfId="23" applyFont="1" applyFill="1" applyBorder="1" applyAlignment="1">
      <alignment horizontal="right"/>
    </xf>
    <xf numFmtId="0" fontId="7" fillId="0" borderId="0" xfId="23" applyFont="1" applyBorder="1" applyAlignment="1">
      <alignment horizontal="right"/>
    </xf>
    <xf numFmtId="16" fontId="88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2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8" fillId="0" borderId="0" xfId="0" applyNumberFormat="1" applyFont="1" applyBorder="1" applyAlignment="1">
      <alignment horizontal="left"/>
    </xf>
    <xf numFmtId="0" fontId="104" fillId="0" borderId="0" xfId="25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2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96" fillId="0" borderId="0" xfId="23" applyFont="1"/>
    <xf numFmtId="0" fontId="7" fillId="0" borderId="0" xfId="23" applyFont="1" applyFill="1" applyBorder="1" applyAlignment="1"/>
    <xf numFmtId="0" fontId="18" fillId="0" borderId="44" xfId="24" applyFont="1" applyFill="1" applyBorder="1" applyAlignment="1">
      <alignment horizontal="left" vertical="center"/>
    </xf>
    <xf numFmtId="0" fontId="18" fillId="0" borderId="43" xfId="24" applyFont="1" applyFill="1" applyBorder="1" applyAlignment="1">
      <alignment horizontal="left" vertical="center" wrapText="1"/>
    </xf>
    <xf numFmtId="0" fontId="18" fillId="0" borderId="41" xfId="24" applyFont="1" applyFill="1" applyBorder="1" applyAlignment="1">
      <alignment horizontal="left" vertical="center"/>
    </xf>
    <xf numFmtId="0" fontId="18" fillId="0" borderId="41" xfId="23" applyFont="1" applyBorder="1" applyAlignment="1">
      <alignment horizontal="center" vertical="center"/>
    </xf>
    <xf numFmtId="0" fontId="18" fillId="0" borderId="44" xfId="24" applyFont="1" applyFill="1" applyBorder="1" applyAlignment="1">
      <alignment horizontal="left" vertical="center" wrapText="1"/>
    </xf>
    <xf numFmtId="0" fontId="18" fillId="0" borderId="0" xfId="23" applyFont="1" applyAlignment="1">
      <alignment vertical="center"/>
    </xf>
    <xf numFmtId="16" fontId="90" fillId="25" borderId="11" xfId="23" quotePrefix="1" applyNumberFormat="1" applyFont="1" applyFill="1" applyBorder="1" applyAlignment="1">
      <alignment horizontal="center"/>
    </xf>
    <xf numFmtId="16" fontId="90" fillId="25" borderId="47" xfId="23" quotePrefix="1" applyNumberFormat="1" applyFont="1" applyFill="1" applyBorder="1" applyAlignment="1">
      <alignment horizontal="center"/>
    </xf>
    <xf numFmtId="16" fontId="77" fillId="25" borderId="0" xfId="25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/>
    </xf>
    <xf numFmtId="16" fontId="18" fillId="25" borderId="0" xfId="24" applyNumberFormat="1" applyFont="1" applyFill="1" applyBorder="1" applyAlignment="1">
      <alignment horizontal="right"/>
    </xf>
    <xf numFmtId="16" fontId="90" fillId="25" borderId="42" xfId="24" applyNumberFormat="1" applyFont="1" applyFill="1" applyBorder="1" applyAlignment="1">
      <alignment horizontal="right"/>
    </xf>
    <xf numFmtId="0" fontId="96" fillId="29" borderId="0" xfId="23" applyFont="1" applyFill="1" applyBorder="1"/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8" fillId="0" borderId="0" xfId="23" applyFont="1" applyFill="1"/>
    <xf numFmtId="0" fontId="10" fillId="27" borderId="0" xfId="23" applyFont="1" applyFill="1" applyBorder="1" applyAlignment="1"/>
    <xf numFmtId="0" fontId="99" fillId="27" borderId="0" xfId="23" applyFont="1" applyFill="1" applyAlignment="1"/>
    <xf numFmtId="0" fontId="10" fillId="27" borderId="0" xfId="23" applyFont="1" applyFill="1" applyAlignment="1"/>
    <xf numFmtId="0" fontId="81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90" fillId="25" borderId="0" xfId="25" applyNumberFormat="1" applyFont="1" applyFill="1" applyBorder="1" applyAlignment="1">
      <alignment horizontal="center"/>
    </xf>
    <xf numFmtId="16" fontId="103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8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104" fillId="0" borderId="0" xfId="25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4" fillId="0" borderId="0" xfId="23" applyFont="1" applyFill="1" applyBorder="1" applyAlignment="1"/>
    <xf numFmtId="0" fontId="74" fillId="0" borderId="0" xfId="0" applyFont="1" applyFill="1" applyBorder="1" applyAlignment="1"/>
    <xf numFmtId="16" fontId="82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77" fillId="33" borderId="11" xfId="23" quotePrefix="1" applyNumberFormat="1" applyFont="1" applyFill="1" applyBorder="1" applyAlignment="1">
      <alignment horizontal="center"/>
    </xf>
    <xf numFmtId="16" fontId="91" fillId="25" borderId="40" xfId="24" applyNumberFormat="1" applyFont="1" applyFill="1" applyBorder="1" applyAlignment="1">
      <alignment horizontal="right"/>
    </xf>
    <xf numFmtId="0" fontId="18" fillId="0" borderId="41" xfId="24" applyFont="1" applyFill="1" applyBorder="1" applyAlignment="1">
      <alignment horizontal="center" vertical="center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4" borderId="10" xfId="24" applyNumberFormat="1" applyFont="1" applyFill="1" applyBorder="1" applyAlignment="1">
      <alignment horizontal="center"/>
    </xf>
    <xf numFmtId="16" fontId="76" fillId="33" borderId="11" xfId="23" quotePrefix="1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1" fillId="25" borderId="18" xfId="23" quotePrefix="1" applyNumberFormat="1" applyFont="1" applyFill="1" applyBorder="1" applyAlignment="1">
      <alignment horizontal="center"/>
    </xf>
    <xf numFmtId="16" fontId="91" fillId="25" borderId="18" xfId="23" applyNumberFormat="1" applyFont="1" applyFill="1" applyBorder="1" applyAlignment="1">
      <alignment horizontal="center"/>
    </xf>
    <xf numFmtId="16" fontId="76" fillId="25" borderId="37" xfId="23" quotePrefix="1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6" fontId="76" fillId="25" borderId="11" xfId="0" applyNumberFormat="1" applyFont="1" applyFill="1" applyBorder="1" applyAlignment="1">
      <alignment horizontal="center" vertical="center"/>
    </xf>
    <xf numFmtId="0" fontId="18" fillId="25" borderId="14" xfId="0" applyFont="1" applyFill="1" applyBorder="1" applyAlignment="1"/>
    <xf numFmtId="0" fontId="90" fillId="25" borderId="0" xfId="0" applyFont="1" applyFill="1" applyBorder="1" applyAlignment="1">
      <alignment horizontal="left"/>
    </xf>
    <xf numFmtId="16" fontId="77" fillId="25" borderId="14" xfId="23" quotePrefix="1" applyNumberFormat="1" applyFont="1" applyFill="1" applyBorder="1" applyAlignment="1">
      <alignment horizont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1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10" fillId="0" borderId="0" xfId="106" applyFont="1" applyFill="1" applyBorder="1" applyAlignment="1">
      <alignment vertical="center"/>
    </xf>
    <xf numFmtId="0" fontId="110" fillId="0" borderId="0" xfId="106" applyFont="1" applyFill="1" applyBorder="1"/>
    <xf numFmtId="0" fontId="110" fillId="0" borderId="40" xfId="106" applyFont="1" applyFill="1" applyBorder="1" applyAlignment="1">
      <alignment horizontal="center" vertical="center"/>
    </xf>
    <xf numFmtId="168" fontId="77" fillId="35" borderId="10" xfId="0" applyNumberFormat="1" applyFont="1" applyFill="1" applyBorder="1" applyAlignment="1"/>
    <xf numFmtId="168" fontId="77" fillId="35" borderId="10" xfId="0" applyNumberFormat="1" applyFont="1" applyFill="1" applyBorder="1" applyAlignment="1">
      <alignment horizontal="left"/>
    </xf>
    <xf numFmtId="0" fontId="7" fillId="27" borderId="52" xfId="0" applyFont="1" applyFill="1" applyBorder="1"/>
    <xf numFmtId="0" fontId="10" fillId="0" borderId="52" xfId="0" applyFont="1" applyFill="1" applyBorder="1"/>
    <xf numFmtId="0" fontId="7" fillId="0" borderId="52" xfId="0" applyFont="1" applyFill="1" applyBorder="1"/>
    <xf numFmtId="0" fontId="10" fillId="24" borderId="52" xfId="0" applyFont="1" applyFill="1" applyBorder="1"/>
    <xf numFmtId="0" fontId="18" fillId="0" borderId="52" xfId="0" applyFont="1" applyFill="1" applyBorder="1"/>
    <xf numFmtId="0" fontId="7" fillId="27" borderId="52" xfId="0" applyFont="1" applyFill="1" applyBorder="1" applyAlignment="1">
      <alignment horizontal="left"/>
    </xf>
    <xf numFmtId="0" fontId="18" fillId="27" borderId="52" xfId="0" applyFont="1" applyFill="1" applyBorder="1"/>
    <xf numFmtId="0" fontId="7" fillId="27" borderId="53" xfId="0" applyFont="1" applyFill="1" applyBorder="1" applyAlignment="1">
      <alignment horizontal="left"/>
    </xf>
    <xf numFmtId="0" fontId="7" fillId="27" borderId="54" xfId="0" applyFont="1" applyFill="1" applyBorder="1"/>
    <xf numFmtId="0" fontId="48" fillId="27" borderId="52" xfId="0" applyFont="1" applyFill="1" applyBorder="1"/>
    <xf numFmtId="0" fontId="64" fillId="27" borderId="52" xfId="0" applyFont="1" applyFill="1" applyBorder="1"/>
    <xf numFmtId="0" fontId="7" fillId="30" borderId="52" xfId="0" applyFont="1" applyFill="1" applyBorder="1"/>
    <xf numFmtId="171" fontId="7" fillId="0" borderId="52" xfId="0" applyNumberFormat="1" applyFont="1" applyFill="1" applyBorder="1"/>
    <xf numFmtId="171" fontId="7" fillId="27" borderId="52" xfId="0" applyNumberFormat="1" applyFont="1" applyFill="1" applyBorder="1"/>
    <xf numFmtId="0" fontId="64" fillId="0" borderId="52" xfId="0" applyFont="1" applyFill="1" applyBorder="1"/>
    <xf numFmtId="0" fontId="11" fillId="27" borderId="52" xfId="106" applyFont="1" applyFill="1" applyBorder="1" applyAlignment="1">
      <alignment horizontal="center"/>
    </xf>
    <xf numFmtId="0" fontId="11" fillId="0" borderId="52" xfId="106" applyFont="1" applyFill="1" applyBorder="1" applyAlignment="1">
      <alignment horizontal="center"/>
    </xf>
    <xf numFmtId="0" fontId="4" fillId="27" borderId="52" xfId="106" applyFont="1" applyFill="1" applyBorder="1" applyAlignment="1">
      <alignment horizontal="center"/>
    </xf>
    <xf numFmtId="0" fontId="4" fillId="27" borderId="52" xfId="106" applyFont="1" applyFill="1" applyBorder="1"/>
    <xf numFmtId="0" fontId="4" fillId="0" borderId="52" xfId="106" applyFont="1" applyFill="1" applyBorder="1" applyAlignment="1">
      <alignment horizontal="center"/>
    </xf>
    <xf numFmtId="0" fontId="4" fillId="0" borderId="52" xfId="106" applyFont="1" applyFill="1" applyBorder="1"/>
    <xf numFmtId="0" fontId="7" fillId="0" borderId="52" xfId="106" applyFont="1" applyFill="1" applyBorder="1"/>
    <xf numFmtId="0" fontId="7" fillId="0" borderId="45" xfId="106" applyFont="1" applyFill="1" applyBorder="1"/>
    <xf numFmtId="0" fontId="7" fillId="27" borderId="52" xfId="106" applyFont="1" applyFill="1" applyBorder="1"/>
    <xf numFmtId="0" fontId="7" fillId="27" borderId="45" xfId="106" applyFont="1" applyFill="1" applyBorder="1"/>
    <xf numFmtId="0" fontId="4" fillId="30" borderId="52" xfId="106" applyFont="1" applyFill="1" applyBorder="1" applyAlignment="1">
      <alignment horizontal="center"/>
    </xf>
    <xf numFmtId="0" fontId="111" fillId="27" borderId="52" xfId="106" applyFont="1" applyFill="1" applyBorder="1" applyAlignment="1">
      <alignment horizontal="center"/>
    </xf>
    <xf numFmtId="0" fontId="18" fillId="0" borderId="48" xfId="106" applyFont="1" applyFill="1" applyBorder="1" applyAlignment="1">
      <alignment horizontal="center" vertical="center"/>
    </xf>
    <xf numFmtId="0" fontId="18" fillId="0" borderId="52" xfId="106" applyFont="1" applyFill="1" applyBorder="1" applyAlignment="1">
      <alignment horizontal="center" vertical="center"/>
    </xf>
    <xf numFmtId="0" fontId="112" fillId="27" borderId="52" xfId="106" applyFont="1" applyFill="1" applyBorder="1" applyAlignment="1">
      <alignment horizontal="center"/>
    </xf>
    <xf numFmtId="0" fontId="112" fillId="27" borderId="52" xfId="106" applyFont="1" applyFill="1" applyBorder="1"/>
    <xf numFmtId="0" fontId="112" fillId="0" borderId="52" xfId="106" applyFont="1" applyFill="1" applyBorder="1"/>
    <xf numFmtId="0" fontId="112" fillId="0" borderId="52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2" xfId="106" applyFont="1" applyFill="1" applyBorder="1"/>
    <xf numFmtId="0" fontId="7" fillId="0" borderId="52" xfId="0" applyFont="1" applyFill="1" applyBorder="1" applyAlignment="1"/>
    <xf numFmtId="0" fontId="109" fillId="25" borderId="0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/>
    </xf>
    <xf numFmtId="16" fontId="103" fillId="25" borderId="0" xfId="23" applyNumberFormat="1" applyFont="1" applyFill="1" applyBorder="1" applyAlignment="1">
      <alignment horizontal="right"/>
    </xf>
    <xf numFmtId="168" fontId="77" fillId="35" borderId="0" xfId="0" applyNumberFormat="1" applyFont="1" applyFill="1" applyBorder="1" applyAlignment="1">
      <alignment horizontal="left"/>
    </xf>
    <xf numFmtId="168" fontId="77" fillId="35" borderId="0" xfId="0" applyNumberFormat="1" applyFont="1" applyFill="1" applyBorder="1" applyAlignment="1"/>
    <xf numFmtId="16" fontId="77" fillId="35" borderId="0" xfId="24" applyNumberFormat="1" applyFont="1" applyFill="1" applyBorder="1" applyAlignment="1">
      <alignment horizontal="center"/>
    </xf>
    <xf numFmtId="0" fontId="90" fillId="25" borderId="14" xfId="0" applyFont="1" applyFill="1" applyBorder="1" applyAlignment="1">
      <alignment horizontal="left"/>
    </xf>
    <xf numFmtId="0" fontId="76" fillId="25" borderId="14" xfId="0" applyFont="1" applyFill="1" applyBorder="1" applyAlignment="1">
      <alignment wrapText="1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6" fillId="0" borderId="0" xfId="23" applyFont="1" applyFill="1" applyBorder="1"/>
    <xf numFmtId="0" fontId="9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left"/>
    </xf>
    <xf numFmtId="0" fontId="7" fillId="30" borderId="52" xfId="106" applyFont="1" applyFill="1" applyBorder="1"/>
    <xf numFmtId="0" fontId="7" fillId="30" borderId="45" xfId="106" applyFont="1" applyFill="1" applyBorder="1"/>
    <xf numFmtId="0" fontId="76" fillId="25" borderId="0" xfId="25" applyFont="1" applyFill="1" applyBorder="1" applyAlignment="1">
      <alignment horizontal="center"/>
    </xf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0" fontId="7" fillId="25" borderId="18" xfId="23" applyFont="1" applyFill="1" applyBorder="1" applyAlignment="1">
      <alignment horizontal="right"/>
    </xf>
    <xf numFmtId="0" fontId="7" fillId="25" borderId="18" xfId="23" applyFont="1" applyFill="1" applyBorder="1" applyAlignment="1">
      <alignment horizontal="center"/>
    </xf>
    <xf numFmtId="16" fontId="76" fillId="25" borderId="40" xfId="25" applyNumberFormat="1" applyFont="1" applyFill="1" applyBorder="1" applyAlignment="1">
      <alignment horizontal="center"/>
    </xf>
    <xf numFmtId="0" fontId="76" fillId="25" borderId="39" xfId="0" applyFont="1" applyFill="1" applyBorder="1" applyAlignment="1">
      <alignment horizontal="left"/>
    </xf>
    <xf numFmtId="0" fontId="109" fillId="25" borderId="0" xfId="25" applyFont="1" applyFill="1" applyBorder="1" applyAlignment="1">
      <alignment horizontal="left"/>
    </xf>
    <xf numFmtId="0" fontId="76" fillId="25" borderId="0" xfId="0" applyFont="1" applyFill="1" applyBorder="1" applyAlignment="1">
      <alignment horizontal="left"/>
    </xf>
    <xf numFmtId="166" fontId="78" fillId="25" borderId="0" xfId="0" quotePrefix="1" applyNumberFormat="1" applyFont="1" applyFill="1" applyBorder="1" applyAlignment="1">
      <alignment horizontal="center" vertical="center"/>
    </xf>
    <xf numFmtId="166" fontId="18" fillId="25" borderId="0" xfId="0" quotePrefix="1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/>
    </xf>
    <xf numFmtId="0" fontId="76" fillId="25" borderId="37" xfId="25" applyFont="1" applyFill="1" applyBorder="1" applyAlignment="1">
      <alignment horizontal="center" wrapText="1"/>
    </xf>
    <xf numFmtId="16" fontId="90" fillId="25" borderId="37" xfId="23" quotePrefix="1" applyNumberFormat="1" applyFont="1" applyFill="1" applyBorder="1" applyAlignment="1">
      <alignment horizontal="center"/>
    </xf>
    <xf numFmtId="16" fontId="90" fillId="25" borderId="14" xfId="23" quotePrefix="1" applyNumberFormat="1" applyFont="1" applyFill="1" applyBorder="1" applyAlignment="1">
      <alignment horizontal="center"/>
    </xf>
    <xf numFmtId="16" fontId="91" fillId="25" borderId="38" xfId="23" quotePrefix="1" applyNumberFormat="1" applyFont="1" applyFill="1" applyBorder="1" applyAlignment="1">
      <alignment horizontal="center"/>
    </xf>
    <xf numFmtId="16" fontId="91" fillId="25" borderId="39" xfId="23" applyNumberFormat="1" applyFont="1" applyFill="1" applyBorder="1" applyAlignment="1">
      <alignment horizontal="center"/>
    </xf>
    <xf numFmtId="16" fontId="77" fillId="0" borderId="0" xfId="23" applyNumberFormat="1" applyFont="1" applyFill="1" applyBorder="1" applyAlignment="1">
      <alignment horizontal="right"/>
    </xf>
    <xf numFmtId="0" fontId="109" fillId="25" borderId="0" xfId="25" applyFont="1" applyFill="1" applyBorder="1" applyAlignment="1">
      <alignment horizontal="center" wrapText="1"/>
    </xf>
    <xf numFmtId="0" fontId="76" fillId="25" borderId="0" xfId="25" applyFont="1" applyFill="1" applyBorder="1" applyAlignment="1">
      <alignment horizontal="center" wrapText="1"/>
    </xf>
    <xf numFmtId="165" fontId="78" fillId="27" borderId="0" xfId="24" applyNumberFormat="1" applyFont="1" applyFill="1" applyBorder="1" applyAlignment="1">
      <alignment horizontal="center" vertical="center" wrapText="1"/>
    </xf>
    <xf numFmtId="165" fontId="18" fillId="27" borderId="0" xfId="24" applyNumberFormat="1" applyFont="1" applyFill="1" applyBorder="1" applyAlignment="1">
      <alignment horizontal="center" vertical="center" wrapText="1"/>
    </xf>
    <xf numFmtId="16" fontId="77" fillId="25" borderId="14" xfId="24" applyNumberFormat="1" applyFont="1" applyFill="1" applyBorder="1" applyAlignment="1">
      <alignment wrapText="1"/>
    </xf>
    <xf numFmtId="0" fontId="77" fillId="25" borderId="14" xfId="0" applyFont="1" applyFill="1" applyBorder="1" applyAlignment="1">
      <alignment wrapText="1"/>
    </xf>
    <xf numFmtId="0" fontId="18" fillId="0" borderId="39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/>
    </xf>
    <xf numFmtId="0" fontId="87" fillId="30" borderId="0" xfId="23" applyFont="1" applyFill="1" applyBorder="1" applyAlignment="1">
      <alignment horizontal="right" vertical="center"/>
    </xf>
    <xf numFmtId="16" fontId="7" fillId="30" borderId="0" xfId="23" applyNumberFormat="1" applyFont="1" applyFill="1" applyBorder="1"/>
    <xf numFmtId="16" fontId="103" fillId="25" borderId="14" xfId="23" applyNumberFormat="1" applyFont="1" applyFill="1" applyBorder="1" applyAlignment="1">
      <alignment horizontal="center"/>
    </xf>
    <xf numFmtId="0" fontId="73" fillId="25" borderId="55" xfId="0" applyFont="1" applyFill="1" applyBorder="1" applyAlignment="1">
      <alignment horizontal="left"/>
    </xf>
    <xf numFmtId="16" fontId="18" fillId="25" borderId="56" xfId="23" quotePrefix="1" applyNumberFormat="1" applyFont="1" applyFill="1" applyBorder="1" applyAlignment="1">
      <alignment horizontal="center"/>
    </xf>
    <xf numFmtId="16" fontId="90" fillId="25" borderId="14" xfId="23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right"/>
    </xf>
    <xf numFmtId="16" fontId="18" fillId="25" borderId="14" xfId="23" applyNumberFormat="1" applyFont="1" applyFill="1" applyBorder="1" applyAlignment="1">
      <alignment horizontal="right"/>
    </xf>
    <xf numFmtId="0" fontId="109" fillId="25" borderId="37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 wrapText="1"/>
    </xf>
    <xf numFmtId="16" fontId="73" fillId="25" borderId="0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18" fillId="25" borderId="37" xfId="0" quotePrefix="1" applyNumberFormat="1" applyFont="1" applyFill="1" applyBorder="1" applyAlignment="1">
      <alignment horizontal="center" vertical="center"/>
    </xf>
    <xf numFmtId="0" fontId="7" fillId="25" borderId="38" xfId="23" applyFont="1" applyFill="1" applyBorder="1" applyAlignment="1">
      <alignment horizontal="center"/>
    </xf>
    <xf numFmtId="0" fontId="73" fillId="25" borderId="0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 wrapText="1"/>
    </xf>
    <xf numFmtId="16" fontId="90" fillId="25" borderId="37" xfId="25" applyNumberFormat="1" applyFont="1" applyFill="1" applyBorder="1" applyAlignment="1">
      <alignment horizontal="center" wrapText="1"/>
    </xf>
    <xf numFmtId="16" fontId="76" fillId="25" borderId="38" xfId="25" applyNumberFormat="1" applyFont="1" applyFill="1" applyBorder="1" applyAlignment="1">
      <alignment horizontal="center"/>
    </xf>
    <xf numFmtId="0" fontId="18" fillId="26" borderId="52" xfId="23" applyFont="1" applyFill="1" applyBorder="1" applyAlignment="1">
      <alignment horizontal="center" vertical="center"/>
    </xf>
    <xf numFmtId="0" fontId="72" fillId="26" borderId="52" xfId="23" applyFont="1" applyFill="1" applyBorder="1" applyAlignment="1">
      <alignment horizontal="center" vertical="center" wrapText="1"/>
    </xf>
    <xf numFmtId="0" fontId="18" fillId="26" borderId="52" xfId="23" applyFont="1" applyFill="1" applyBorder="1" applyAlignment="1">
      <alignment horizontal="center" vertical="center" wrapText="1"/>
    </xf>
    <xf numFmtId="0" fontId="18" fillId="28" borderId="52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 wrapText="1"/>
    </xf>
    <xf numFmtId="0" fontId="18" fillId="0" borderId="48" xfId="23" applyFont="1" applyFill="1" applyBorder="1" applyAlignment="1">
      <alignment horizontal="center" vertical="center"/>
    </xf>
    <xf numFmtId="0" fontId="7" fillId="25" borderId="49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left"/>
    </xf>
    <xf numFmtId="0" fontId="7" fillId="0" borderId="54" xfId="23" applyFont="1" applyBorder="1" applyAlignment="1">
      <alignment horizontal="right"/>
    </xf>
    <xf numFmtId="0" fontId="73" fillId="25" borderId="55" xfId="0" applyFont="1" applyFill="1" applyBorder="1" applyAlignment="1">
      <alignment horizontal="center"/>
    </xf>
    <xf numFmtId="16" fontId="18" fillId="25" borderId="54" xfId="23" quotePrefix="1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center"/>
    </xf>
    <xf numFmtId="0" fontId="7" fillId="25" borderId="54" xfId="23" applyFont="1" applyFill="1" applyBorder="1" applyAlignment="1">
      <alignment horizontal="right"/>
    </xf>
    <xf numFmtId="0" fontId="7" fillId="25" borderId="37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right"/>
    </xf>
    <xf numFmtId="0" fontId="7" fillId="25" borderId="0" xfId="23" applyFont="1" applyFill="1" applyBorder="1" applyAlignment="1">
      <alignment horizontal="right"/>
    </xf>
    <xf numFmtId="165" fontId="18" fillId="24" borderId="37" xfId="24" applyNumberFormat="1" applyFont="1" applyFill="1" applyBorder="1" applyAlignment="1">
      <alignment horizontal="center" vertical="center" wrapText="1"/>
    </xf>
    <xf numFmtId="16" fontId="90" fillId="25" borderId="14" xfId="24" applyNumberFormat="1" applyFont="1" applyFill="1" applyBorder="1" applyAlignment="1">
      <alignment wrapText="1"/>
    </xf>
    <xf numFmtId="0" fontId="91" fillId="25" borderId="39" xfId="0" applyFont="1" applyFill="1" applyBorder="1" applyAlignment="1">
      <alignment wrapText="1"/>
    </xf>
    <xf numFmtId="168" fontId="77" fillId="35" borderId="10" xfId="0" applyNumberFormat="1" applyFont="1" applyFill="1" applyBorder="1" applyAlignment="1">
      <alignment wrapText="1"/>
    </xf>
    <xf numFmtId="0" fontId="18" fillId="25" borderId="37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left" wrapText="1"/>
    </xf>
    <xf numFmtId="16" fontId="90" fillId="25" borderId="0" xfId="25" applyNumberFormat="1" applyFont="1" applyFill="1" applyBorder="1" applyAlignment="1">
      <alignment horizontal="center" wrapText="1"/>
    </xf>
    <xf numFmtId="0" fontId="90" fillId="25" borderId="0" xfId="0" applyFont="1" applyFill="1" applyBorder="1" applyAlignment="1">
      <alignment horizontal="left" wrapText="1"/>
    </xf>
    <xf numFmtId="0" fontId="76" fillId="25" borderId="40" xfId="0" applyFont="1" applyFill="1" applyBorder="1" applyAlignment="1">
      <alignment horizontal="left" wrapText="1"/>
    </xf>
    <xf numFmtId="16" fontId="90" fillId="25" borderId="0" xfId="24" applyNumberFormat="1" applyFont="1" applyFill="1" applyBorder="1" applyAlignment="1">
      <alignment horizontal="center" wrapText="1"/>
    </xf>
    <xf numFmtId="16" fontId="18" fillId="25" borderId="0" xfId="25" applyNumberFormat="1" applyFont="1" applyFill="1" applyBorder="1" applyAlignment="1">
      <alignment horizontal="center" wrapText="1"/>
    </xf>
    <xf numFmtId="0" fontId="76" fillId="0" borderId="37" xfId="25" applyFont="1" applyFill="1" applyBorder="1" applyAlignment="1">
      <alignment horizontal="center" wrapText="1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4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3" fillId="25" borderId="49" xfId="0" applyFont="1" applyFill="1" applyBorder="1" applyAlignment="1">
      <alignment horizontal="center" wrapText="1"/>
    </xf>
    <xf numFmtId="0" fontId="73" fillId="25" borderId="56" xfId="0" applyFont="1" applyFill="1" applyBorder="1" applyAlignment="1">
      <alignment horizontal="left" wrapText="1"/>
    </xf>
    <xf numFmtId="16" fontId="76" fillId="36" borderId="40" xfId="25" applyNumberFormat="1" applyFont="1" applyFill="1" applyBorder="1" applyAlignment="1">
      <alignment horizontal="center"/>
    </xf>
    <xf numFmtId="0" fontId="76" fillId="36" borderId="40" xfId="0" applyFont="1" applyFill="1" applyBorder="1" applyAlignment="1">
      <alignment horizontal="left"/>
    </xf>
    <xf numFmtId="0" fontId="7" fillId="0" borderId="57" xfId="23" applyFont="1" applyBorder="1" applyAlignment="1">
      <alignment horizontal="right"/>
    </xf>
    <xf numFmtId="0" fontId="7" fillId="25" borderId="57" xfId="23" applyFont="1" applyFill="1" applyBorder="1" applyAlignment="1">
      <alignment horizontal="right"/>
    </xf>
    <xf numFmtId="16" fontId="90" fillId="25" borderId="14" xfId="24" applyNumberFormat="1" applyFont="1" applyFill="1" applyBorder="1" applyAlignment="1">
      <alignment horizontal="right"/>
    </xf>
    <xf numFmtId="16" fontId="77" fillId="25" borderId="14" xfId="23" applyNumberFormat="1" applyFont="1" applyFill="1" applyBorder="1" applyAlignment="1">
      <alignment horizontal="right"/>
    </xf>
    <xf numFmtId="16" fontId="76" fillId="25" borderId="14" xfId="23" applyNumberFormat="1" applyFont="1" applyFill="1" applyBorder="1" applyAlignment="1">
      <alignment horizontal="right"/>
    </xf>
    <xf numFmtId="16" fontId="90" fillId="25" borderId="58" xfId="24" applyNumberFormat="1" applyFont="1" applyFill="1" applyBorder="1" applyAlignment="1">
      <alignment horizontal="right"/>
    </xf>
    <xf numFmtId="16" fontId="90" fillId="25" borderId="57" xfId="24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/>
    <xf numFmtId="16" fontId="77" fillId="25" borderId="37" xfId="24" applyNumberFormat="1" applyFont="1" applyFill="1" applyBorder="1" applyAlignment="1">
      <alignment horizontal="center"/>
    </xf>
    <xf numFmtId="16" fontId="76" fillId="25" borderId="37" xfId="25" applyNumberFormat="1" applyFont="1" applyFill="1" applyBorder="1" applyAlignment="1">
      <alignment horizontal="center"/>
    </xf>
    <xf numFmtId="16" fontId="18" fillId="25" borderId="37" xfId="25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>
      <alignment wrapText="1"/>
    </xf>
    <xf numFmtId="16" fontId="91" fillId="25" borderId="38" xfId="25" applyNumberFormat="1" applyFont="1" applyFill="1" applyBorder="1" applyAlignment="1">
      <alignment horizontal="center"/>
    </xf>
    <xf numFmtId="16" fontId="91" fillId="25" borderId="39" xfId="25" applyNumberFormat="1" applyFont="1" applyFill="1" applyBorder="1" applyAlignment="1">
      <alignment horizontal="center"/>
    </xf>
    <xf numFmtId="0" fontId="7" fillId="25" borderId="57" xfId="23" applyFont="1" applyFill="1" applyBorder="1" applyAlignment="1">
      <alignment horizontal="left"/>
    </xf>
    <xf numFmtId="0" fontId="7" fillId="25" borderId="40" xfId="23" applyFont="1" applyFill="1" applyBorder="1" applyAlignment="1">
      <alignment horizontal="right"/>
    </xf>
    <xf numFmtId="16" fontId="18" fillId="37" borderId="37" xfId="25" applyNumberFormat="1" applyFont="1" applyFill="1" applyBorder="1" applyAlignment="1">
      <alignment horizontal="center"/>
    </xf>
    <xf numFmtId="0" fontId="18" fillId="37" borderId="14" xfId="0" applyFont="1" applyFill="1" applyBorder="1" applyAlignment="1"/>
    <xf numFmtId="168" fontId="77" fillId="35" borderId="0" xfId="0" applyNumberFormat="1" applyFont="1" applyFill="1" applyBorder="1" applyAlignment="1">
      <alignment wrapText="1"/>
    </xf>
    <xf numFmtId="16" fontId="77" fillId="34" borderId="0" xfId="24" applyNumberFormat="1" applyFont="1" applyFill="1" applyBorder="1" applyAlignment="1">
      <alignment horizontal="center"/>
    </xf>
    <xf numFmtId="0" fontId="7" fillId="25" borderId="0" xfId="23" applyFont="1" applyFill="1" applyBorder="1" applyAlignment="1">
      <alignment horizontal="center"/>
    </xf>
    <xf numFmtId="16" fontId="91" fillId="25" borderId="0" xfId="25" applyNumberFormat="1" applyFont="1" applyFill="1" applyBorder="1" applyAlignment="1">
      <alignment horizontal="center"/>
    </xf>
    <xf numFmtId="0" fontId="91" fillId="25" borderId="0" xfId="0" applyFont="1" applyFill="1" applyBorder="1" applyAlignment="1">
      <alignment wrapText="1"/>
    </xf>
    <xf numFmtId="16" fontId="91" fillId="25" borderId="0" xfId="24" applyNumberFormat="1" applyFont="1" applyFill="1" applyBorder="1" applyAlignment="1">
      <alignment horizontal="right"/>
    </xf>
    <xf numFmtId="16" fontId="91" fillId="25" borderId="0" xfId="23" quotePrefix="1" applyNumberFormat="1" applyFont="1" applyFill="1" applyBorder="1" applyAlignment="1">
      <alignment horizontal="center"/>
    </xf>
    <xf numFmtId="16" fontId="91" fillId="25" borderId="0" xfId="23" applyNumberFormat="1" applyFont="1" applyFill="1" applyBorder="1" applyAlignment="1">
      <alignment horizontal="center"/>
    </xf>
    <xf numFmtId="16" fontId="90" fillId="27" borderId="37" xfId="24" applyNumberFormat="1" applyFont="1" applyFill="1" applyBorder="1" applyAlignment="1">
      <alignment horizontal="center"/>
    </xf>
    <xf numFmtId="16" fontId="90" fillId="27" borderId="14" xfId="24" applyNumberFormat="1" applyFont="1" applyFill="1" applyBorder="1" applyAlignment="1"/>
    <xf numFmtId="16" fontId="77" fillId="27" borderId="37" xfId="24" applyNumberFormat="1" applyFont="1" applyFill="1" applyBorder="1" applyAlignment="1">
      <alignment horizontal="center"/>
    </xf>
    <xf numFmtId="16" fontId="77" fillId="27" borderId="14" xfId="24" applyNumberFormat="1" applyFont="1" applyFill="1" applyBorder="1" applyAlignment="1">
      <alignment wrapText="1"/>
    </xf>
    <xf numFmtId="16" fontId="77" fillId="27" borderId="37" xfId="25" applyNumberFormat="1" applyFont="1" applyFill="1" applyBorder="1" applyAlignment="1">
      <alignment horizontal="center"/>
    </xf>
    <xf numFmtId="0" fontId="77" fillId="27" borderId="14" xfId="0" applyFont="1" applyFill="1" applyBorder="1" applyAlignment="1">
      <alignment wrapText="1"/>
    </xf>
    <xf numFmtId="16" fontId="76" fillId="27" borderId="37" xfId="25" applyNumberFormat="1" applyFont="1" applyFill="1" applyBorder="1" applyAlignment="1">
      <alignment horizontal="center"/>
    </xf>
    <xf numFmtId="0" fontId="76" fillId="27" borderId="14" xfId="0" applyFont="1" applyFill="1" applyBorder="1" applyAlignment="1"/>
    <xf numFmtId="16" fontId="18" fillId="27" borderId="37" xfId="25" applyNumberFormat="1" applyFont="1" applyFill="1" applyBorder="1" applyAlignment="1">
      <alignment horizontal="center"/>
    </xf>
    <xf numFmtId="0" fontId="18" fillId="27" borderId="14" xfId="0" applyFont="1" applyFill="1" applyBorder="1" applyAlignment="1"/>
    <xf numFmtId="16" fontId="91" fillId="27" borderId="38" xfId="25" applyNumberFormat="1" applyFont="1" applyFill="1" applyBorder="1" applyAlignment="1">
      <alignment horizontal="center"/>
    </xf>
    <xf numFmtId="16" fontId="91" fillId="27" borderId="39" xfId="25" applyNumberFormat="1" applyFont="1" applyFill="1" applyBorder="1" applyAlignment="1">
      <alignment horizont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07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18" fillId="26" borderId="49" xfId="23" applyFont="1" applyFill="1" applyBorder="1" applyAlignment="1">
      <alignment horizontal="center" vertical="center" wrapText="1"/>
    </xf>
    <xf numFmtId="0" fontId="18" fillId="26" borderId="56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0" borderId="52" xfId="23" applyFont="1" applyFill="1" applyBorder="1" applyAlignment="1">
      <alignment horizontal="center" vertical="center"/>
    </xf>
    <xf numFmtId="0" fontId="107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0" borderId="54" xfId="23" applyFont="1" applyFill="1" applyBorder="1" applyAlignment="1">
      <alignment horizontal="center" vertical="center" wrapText="1"/>
    </xf>
    <xf numFmtId="0" fontId="18" fillId="0" borderId="18" xfId="23" applyFont="1" applyFill="1" applyBorder="1" applyAlignment="1">
      <alignment horizontal="center" vertical="center"/>
    </xf>
    <xf numFmtId="0" fontId="18" fillId="26" borderId="45" xfId="23" applyFont="1" applyFill="1" applyBorder="1" applyAlignment="1">
      <alignment horizontal="center" vertical="center" wrapText="1"/>
    </xf>
    <xf numFmtId="0" fontId="18" fillId="26" borderId="46" xfId="23" applyFont="1" applyFill="1" applyBorder="1" applyAlignment="1">
      <alignment horizontal="center" vertical="center" wrapText="1"/>
    </xf>
    <xf numFmtId="0" fontId="18" fillId="26" borderId="48" xfId="23" applyFont="1" applyFill="1" applyBorder="1" applyAlignment="1">
      <alignment horizontal="center" vertical="center" wrapText="1"/>
    </xf>
    <xf numFmtId="0" fontId="18" fillId="0" borderId="49" xfId="23" applyFont="1" applyFill="1" applyBorder="1" applyAlignment="1">
      <alignment horizontal="center" vertical="center"/>
    </xf>
    <xf numFmtId="0" fontId="18" fillId="0" borderId="56" xfId="23" applyFont="1" applyFill="1" applyBorder="1" applyAlignment="1">
      <alignment horizontal="center" vertical="center"/>
    </xf>
    <xf numFmtId="0" fontId="18" fillId="0" borderId="38" xfId="23" applyFont="1" applyFill="1" applyBorder="1" applyAlignment="1">
      <alignment horizontal="center" vertical="center"/>
    </xf>
    <xf numFmtId="0" fontId="18" fillId="0" borderId="39" xfId="23" applyFont="1" applyFill="1" applyBorder="1" applyAlignment="1">
      <alignment horizontal="center" vertical="center"/>
    </xf>
    <xf numFmtId="0" fontId="18" fillId="0" borderId="50" xfId="23" applyFont="1" applyFill="1" applyBorder="1" applyAlignment="1">
      <alignment horizontal="center" vertical="center"/>
    </xf>
    <xf numFmtId="0" fontId="18" fillId="0" borderId="47" xfId="23" applyFont="1" applyFill="1" applyBorder="1" applyAlignment="1">
      <alignment horizontal="center" vertical="center" wrapText="1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3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94" fillId="32" borderId="32" xfId="0" applyFont="1" applyFill="1" applyBorder="1" applyAlignment="1">
      <alignment horizontal="left" vertical="center" wrapText="1" readingOrder="1"/>
    </xf>
    <xf numFmtId="0" fontId="94" fillId="32" borderId="33" xfId="0" applyFont="1" applyFill="1" applyBorder="1" applyAlignment="1">
      <alignment horizontal="left" vertical="center" wrapText="1" readingOrder="1"/>
    </xf>
    <xf numFmtId="0" fontId="94" fillId="32" borderId="34" xfId="0" applyFont="1" applyFill="1" applyBorder="1" applyAlignment="1">
      <alignment horizontal="left" vertical="center" wrapText="1" readingOrder="1"/>
    </xf>
    <xf numFmtId="0" fontId="95" fillId="32" borderId="32" xfId="0" applyFont="1" applyFill="1" applyBorder="1" applyAlignment="1">
      <alignment horizontal="center" vertical="center" wrapText="1" readingOrder="1"/>
    </xf>
    <xf numFmtId="0" fontId="95" fillId="32" borderId="34" xfId="0" applyFont="1" applyFill="1" applyBorder="1" applyAlignment="1">
      <alignment horizontal="center" vertical="center" wrapText="1" readingOrder="1"/>
    </xf>
  </cellXfs>
  <cellStyles count="135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MED" xfId="24"/>
    <cellStyle name="Normal_MED (1)" xfId="25"/>
    <cellStyle name="Normal_Persian Gulf via HKG" xfId="26"/>
    <cellStyle name="Normal_Sheet1" xfId="27"/>
    <cellStyle name="Normal_US WC &amp; Canada" xfId="28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" xfId="107"/>
    <cellStyle name="常规 3 2 2 2" xfId="108"/>
    <cellStyle name="常规 3_Xl0002120" xfId="109"/>
    <cellStyle name="常规 4" xfId="110"/>
    <cellStyle name="常规 5" xfId="111"/>
    <cellStyle name="常规_AEN LTS(20071031) 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标题" xfId="119"/>
    <cellStyle name="标题 1" xfId="120"/>
    <cellStyle name="标题 2" xfId="121"/>
    <cellStyle name="标题 3" xfId="122"/>
    <cellStyle name="标题 4" xfId="123"/>
    <cellStyle name="标题_MED WB ARB 1st Quarter 2013" xfId="124"/>
    <cellStyle name="检查单元格" xfId="125"/>
    <cellStyle name="汇总" xfId="126"/>
    <cellStyle name="注释" xfId="127"/>
    <cellStyle name="解释性文本" xfId="128"/>
    <cellStyle name="警告文本" xfId="129"/>
    <cellStyle name="计算" xfId="130"/>
    <cellStyle name="输入" xfId="131"/>
    <cellStyle name="输出" xfId="132"/>
    <cellStyle name="适中" xfId="133"/>
    <cellStyle name="链接单元格" xfId="13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FF0066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"/>
  <cols>
    <col min="1" max="1" width="13.5" style="45" customWidth="1"/>
    <col min="2" max="2" width="12.25" style="45" customWidth="1"/>
    <col min="3" max="5" width="9" style="45"/>
    <col min="6" max="6" width="20.25" style="45" customWidth="1"/>
    <col min="7" max="7" width="11.875" style="45" customWidth="1"/>
    <col min="8" max="10" width="9" style="45"/>
    <col min="11" max="11" width="24.125" style="45" customWidth="1"/>
    <col min="12" max="12" width="0" style="45" hidden="1" customWidth="1"/>
    <col min="13" max="16384" width="9" style="45"/>
  </cols>
  <sheetData>
    <row r="1" spans="1:13" s="26" customFormat="1" ht="15.75">
      <c r="A1" s="273"/>
      <c r="B1" s="27"/>
      <c r="C1" s="28"/>
      <c r="D1" s="27"/>
      <c r="E1" s="27"/>
      <c r="K1" s="29"/>
    </row>
    <row r="2" spans="1:13" s="30" customFormat="1" ht="48.75" customHeight="1">
      <c r="A2" s="522" t="s">
        <v>42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3" s="31" customFormat="1" ht="18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232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238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237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.75">
      <c r="A16" s="47" t="s">
        <v>197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.75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 ht="15.75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 ht="15.75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 ht="15.75">
      <c r="A24" s="80"/>
      <c r="B24" s="81"/>
      <c r="C24" s="82"/>
      <c r="D24" s="81"/>
      <c r="E24" s="82"/>
      <c r="F24" s="82"/>
      <c r="G24" s="22"/>
      <c r="H24" s="79"/>
      <c r="I24" s="80"/>
    </row>
    <row r="25" spans="1:13" ht="15.75">
      <c r="B25" s="83"/>
      <c r="C25" s="83"/>
      <c r="D25" s="84"/>
      <c r="E25" s="85"/>
      <c r="F25" s="83"/>
      <c r="G25" s="86"/>
    </row>
    <row r="27" spans="1:13" ht="15.75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/>
    <hyperlink ref="B13" location="'MED-ADRIATIC SEA-BLACK SEA'!A1" display="MED + ADRIATIC SEA + BLACK SEA SERVICE (PIRAEUS, GENOA, FOS, MALTA, LA SPEZIA, BARCELONA,VALENCIA, PORT SAID, BEIRUT,EVYAP,CONSTANZA, ODESSA, VENICE, KOPER, TRIESTE,...)"/>
    <hyperlink ref="B10" location="'EU via ROT&amp;HAM'!A1" display="EUROPE via ROTTERDAM &amp; HAMBURG"/>
    <hyperlink ref="B14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0"/>
  <sheetViews>
    <sheetView tabSelected="1" zoomScale="80" zoomScaleNormal="80" zoomScaleSheetLayoutView="90" workbookViewId="0">
      <selection activeCell="J3" sqref="J3"/>
    </sheetView>
  </sheetViews>
  <sheetFormatPr defaultColWidth="8" defaultRowHeight="14.25"/>
  <cols>
    <col min="1" max="1" width="36.5" style="156" customWidth="1"/>
    <col min="2" max="2" width="9.25" style="156" bestFit="1" customWidth="1"/>
    <col min="3" max="3" width="15" style="157" bestFit="1" customWidth="1"/>
    <col min="4" max="4" width="9" style="120" bestFit="1" customWidth="1"/>
    <col min="5" max="5" width="10.625" style="120" bestFit="1" customWidth="1"/>
    <col min="6" max="6" width="15.5" style="120" bestFit="1" customWidth="1"/>
    <col min="7" max="7" width="12.75" style="120" bestFit="1" customWidth="1"/>
    <col min="8" max="8" width="14.875" style="120" bestFit="1" customWidth="1"/>
    <col min="9" max="9" width="3.25" style="120" customWidth="1"/>
    <col min="10" max="10" width="18.375" style="126" bestFit="1" customWidth="1"/>
    <col min="11" max="11" width="17.5" style="119" bestFit="1" customWidth="1"/>
    <col min="12" max="12" width="63" style="119" bestFit="1" customWidth="1"/>
    <col min="13" max="13" width="17.625" style="120" bestFit="1" customWidth="1"/>
    <col min="14" max="16384" width="8" style="120"/>
  </cols>
  <sheetData>
    <row r="1" spans="1:14" s="161" customFormat="1" ht="30" customHeight="1">
      <c r="A1" s="528" t="s">
        <v>158</v>
      </c>
      <c r="B1" s="528"/>
      <c r="C1" s="528"/>
      <c r="D1" s="528"/>
      <c r="E1" s="528"/>
      <c r="F1" s="528"/>
      <c r="G1" s="528"/>
      <c r="H1" s="528"/>
      <c r="I1" s="168"/>
      <c r="J1" s="159"/>
      <c r="K1" s="160"/>
      <c r="L1" s="160"/>
    </row>
    <row r="2" spans="1:14" ht="30" customHeight="1">
      <c r="A2" s="529" t="s">
        <v>154</v>
      </c>
      <c r="B2" s="529"/>
      <c r="C2" s="529"/>
      <c r="D2" s="529"/>
      <c r="E2" s="529"/>
      <c r="F2" s="529"/>
      <c r="G2" s="529"/>
      <c r="H2" s="529"/>
      <c r="I2" s="169"/>
      <c r="J2" s="121"/>
    </row>
    <row r="3" spans="1:14" ht="30" customHeight="1">
      <c r="A3" s="529" t="s">
        <v>155</v>
      </c>
      <c r="B3" s="529"/>
      <c r="C3" s="529"/>
      <c r="D3" s="529"/>
      <c r="E3" s="529"/>
      <c r="F3" s="529"/>
      <c r="G3" s="529"/>
      <c r="H3" s="529"/>
      <c r="I3" s="169"/>
      <c r="J3" s="121"/>
    </row>
    <row r="4" spans="1:14" ht="17.25" customHeight="1">
      <c r="A4" s="122"/>
      <c r="B4" s="274"/>
      <c r="C4" s="123"/>
      <c r="D4" s="124"/>
      <c r="F4" s="125"/>
      <c r="G4" s="125"/>
    </row>
    <row r="5" spans="1:14" ht="17.25" customHeight="1">
      <c r="A5" s="122"/>
      <c r="B5" s="274"/>
      <c r="C5" s="123"/>
      <c r="D5" s="124"/>
      <c r="F5" s="125"/>
      <c r="G5" s="125"/>
    </row>
    <row r="6" spans="1:14" s="133" customFormat="1" ht="17.25" customHeight="1">
      <c r="A6" s="127" t="s">
        <v>8</v>
      </c>
      <c r="B6" s="275"/>
      <c r="C6" s="128"/>
      <c r="D6" s="129"/>
      <c r="E6" s="129"/>
      <c r="F6" s="129"/>
      <c r="G6" s="130"/>
      <c r="H6" s="131"/>
      <c r="I6" s="131"/>
      <c r="J6" s="132"/>
      <c r="K6" s="119"/>
      <c r="L6" s="119"/>
    </row>
    <row r="7" spans="1:14" ht="17.25" customHeight="1">
      <c r="A7" s="134"/>
      <c r="B7" s="276"/>
      <c r="C7" s="135"/>
      <c r="D7" s="136"/>
      <c r="E7" s="137"/>
      <c r="F7" s="138"/>
      <c r="G7" s="138"/>
      <c r="H7" s="139"/>
      <c r="I7" s="139"/>
      <c r="J7" s="140"/>
    </row>
    <row r="8" spans="1:14" ht="17.25" customHeight="1">
      <c r="A8" s="530" t="s">
        <v>30</v>
      </c>
      <c r="B8" s="533" t="s">
        <v>148</v>
      </c>
      <c r="C8" s="526" t="s">
        <v>150</v>
      </c>
      <c r="D8" s="535" t="s">
        <v>0</v>
      </c>
      <c r="E8" s="536"/>
      <c r="F8" s="536"/>
      <c r="G8" s="536"/>
      <c r="H8" s="537"/>
      <c r="I8" s="172"/>
      <c r="J8" s="141"/>
    </row>
    <row r="9" spans="1:14" ht="17.25" customHeight="1">
      <c r="A9" s="531"/>
      <c r="B9" s="534"/>
      <c r="C9" s="525"/>
      <c r="D9" s="538"/>
      <c r="E9" s="539"/>
      <c r="F9" s="539"/>
      <c r="G9" s="539"/>
      <c r="H9" s="540"/>
      <c r="I9" s="172"/>
      <c r="J9" s="141"/>
    </row>
    <row r="10" spans="1:14" ht="24" customHeight="1">
      <c r="A10" s="531"/>
      <c r="B10" s="534"/>
      <c r="C10" s="541" t="s">
        <v>149</v>
      </c>
      <c r="D10" s="543" t="s">
        <v>163</v>
      </c>
      <c r="E10" s="524" t="s">
        <v>166</v>
      </c>
      <c r="F10" s="524" t="s">
        <v>164</v>
      </c>
      <c r="G10" s="524" t="s">
        <v>167</v>
      </c>
      <c r="H10" s="524" t="s">
        <v>165</v>
      </c>
      <c r="I10" s="172"/>
      <c r="J10" s="141"/>
    </row>
    <row r="11" spans="1:14" ht="24" customHeight="1">
      <c r="A11" s="532"/>
      <c r="B11" s="534"/>
      <c r="C11" s="542"/>
      <c r="D11" s="544"/>
      <c r="E11" s="525"/>
      <c r="F11" s="525"/>
      <c r="G11" s="525"/>
      <c r="H11" s="525"/>
      <c r="I11" s="173"/>
      <c r="J11" s="142"/>
    </row>
    <row r="12" spans="1:14" s="145" customFormat="1" ht="20.100000000000001" customHeight="1">
      <c r="A12" s="339" t="s">
        <v>413</v>
      </c>
      <c r="B12" s="466" t="s">
        <v>414</v>
      </c>
      <c r="C12" s="299">
        <v>44406.25</v>
      </c>
      <c r="D12" s="299">
        <f t="shared" ref="D12" si="0">C12+17</f>
        <v>44423.25</v>
      </c>
      <c r="E12" s="299">
        <f t="shared" ref="E12" si="1">C12+26</f>
        <v>44432.25</v>
      </c>
      <c r="F12" s="299">
        <f t="shared" ref="F12" si="2">C12+29</f>
        <v>44435.25</v>
      </c>
      <c r="G12" s="299">
        <f t="shared" ref="G12" si="3">C12+31</f>
        <v>44437.25</v>
      </c>
      <c r="H12" s="299">
        <f t="shared" ref="H12" si="4">C12+32</f>
        <v>44438.25</v>
      </c>
      <c r="I12" s="174"/>
      <c r="J12" s="143"/>
      <c r="K12" s="144"/>
      <c r="L12" s="144"/>
    </row>
    <row r="13" spans="1:14" s="145" customFormat="1" ht="20.100000000000001" customHeight="1">
      <c r="A13" s="339" t="s">
        <v>415</v>
      </c>
      <c r="B13" s="466" t="s">
        <v>418</v>
      </c>
      <c r="C13" s="299">
        <v>44413.25</v>
      </c>
      <c r="D13" s="299">
        <f t="shared" ref="D13" si="5">C13+17</f>
        <v>44430.25</v>
      </c>
      <c r="E13" s="299">
        <f t="shared" ref="E13" si="6">C13+26</f>
        <v>44439.25</v>
      </c>
      <c r="F13" s="299">
        <f t="shared" ref="F13:F14" si="7">C13+29</f>
        <v>44442.25</v>
      </c>
      <c r="G13" s="299">
        <f t="shared" ref="G13:G14" si="8">C13+31</f>
        <v>44444.25</v>
      </c>
      <c r="H13" s="299">
        <f t="shared" ref="H13:H14" si="9">C13+32</f>
        <v>44445.25</v>
      </c>
      <c r="I13" s="174"/>
      <c r="J13" s="143"/>
      <c r="K13" s="144"/>
      <c r="L13" s="144"/>
    </row>
    <row r="14" spans="1:14" s="145" customFormat="1" ht="20.100000000000001" customHeight="1">
      <c r="A14" s="339" t="s">
        <v>416</v>
      </c>
      <c r="B14" s="466" t="s">
        <v>419</v>
      </c>
      <c r="C14" s="299">
        <v>44420.25</v>
      </c>
      <c r="D14" s="299">
        <f>C14+17</f>
        <v>44437.25</v>
      </c>
      <c r="E14" s="299">
        <f>C14+26</f>
        <v>44446.25</v>
      </c>
      <c r="F14" s="299">
        <f t="shared" si="7"/>
        <v>44449.25</v>
      </c>
      <c r="G14" s="299">
        <f t="shared" si="8"/>
        <v>44451.25</v>
      </c>
      <c r="H14" s="299">
        <f t="shared" si="9"/>
        <v>44452.25</v>
      </c>
      <c r="I14" s="174"/>
      <c r="J14" s="143"/>
      <c r="K14" s="144"/>
      <c r="L14" s="144"/>
    </row>
    <row r="15" spans="1:14" s="145" customFormat="1" ht="20.100000000000001" customHeight="1">
      <c r="A15" s="339" t="s">
        <v>417</v>
      </c>
      <c r="B15" s="338" t="s">
        <v>420</v>
      </c>
      <c r="C15" s="299">
        <v>44434.25</v>
      </c>
      <c r="D15" s="299">
        <f>C15+17</f>
        <v>44451.25</v>
      </c>
      <c r="E15" s="299">
        <f>C15+26</f>
        <v>44460.25</v>
      </c>
      <c r="F15" s="299">
        <f>C15+29</f>
        <v>44463.25</v>
      </c>
      <c r="G15" s="299">
        <f>C15+31</f>
        <v>44465.25</v>
      </c>
      <c r="H15" s="299">
        <f>+C15+32</f>
        <v>44466.25</v>
      </c>
      <c r="I15" s="174"/>
      <c r="J15" s="143"/>
      <c r="K15" s="144"/>
      <c r="L15" s="144"/>
    </row>
    <row r="16" spans="1:14" ht="19.5" customHeight="1">
      <c r="A16" s="381"/>
      <c r="B16" s="382"/>
      <c r="C16" s="383"/>
      <c r="D16" s="383"/>
      <c r="E16" s="383"/>
      <c r="F16" s="383"/>
      <c r="G16" s="383"/>
      <c r="H16" s="383"/>
      <c r="I16" s="89"/>
      <c r="J16" s="146"/>
      <c r="M16" s="145"/>
      <c r="N16" s="145"/>
    </row>
    <row r="17" spans="1:14" ht="17.25" customHeight="1">
      <c r="A17" s="147" t="s">
        <v>16</v>
      </c>
      <c r="B17" s="147"/>
      <c r="C17" s="148"/>
      <c r="D17" s="118"/>
      <c r="E17" s="118"/>
      <c r="M17" s="145"/>
      <c r="N17" s="145"/>
    </row>
    <row r="18" spans="1:14" ht="17.25" customHeight="1">
      <c r="A18" s="149" t="s">
        <v>407</v>
      </c>
      <c r="B18" s="147"/>
      <c r="C18" s="148"/>
      <c r="D18" s="118"/>
      <c r="E18" s="118"/>
      <c r="M18" s="145"/>
      <c r="N18" s="145"/>
    </row>
    <row r="19" spans="1:14" ht="17.25" customHeight="1">
      <c r="A19" s="149" t="s">
        <v>222</v>
      </c>
      <c r="B19" s="150"/>
      <c r="C19" s="151"/>
      <c r="D19" s="118"/>
      <c r="E19" s="118"/>
      <c r="M19" s="145"/>
      <c r="N19" s="145"/>
    </row>
    <row r="20" spans="1:14" ht="17.25" customHeight="1">
      <c r="A20" s="149" t="s">
        <v>151</v>
      </c>
      <c r="B20" s="150"/>
      <c r="C20" s="151"/>
      <c r="D20" s="118"/>
      <c r="E20" s="118"/>
      <c r="M20" s="145"/>
      <c r="N20" s="145"/>
    </row>
    <row r="21" spans="1:14" ht="15">
      <c r="A21" s="152" t="s">
        <v>406</v>
      </c>
      <c r="B21" s="153"/>
      <c r="C21" s="426"/>
      <c r="D21" s="427"/>
      <c r="E21" s="427"/>
      <c r="M21" s="145"/>
      <c r="N21" s="145"/>
    </row>
    <row r="22" spans="1:14" ht="15">
      <c r="A22" s="154"/>
      <c r="B22" s="150"/>
      <c r="C22" s="151"/>
      <c r="D22" s="118"/>
      <c r="E22" s="118"/>
      <c r="M22" s="145"/>
      <c r="N22" s="145"/>
    </row>
    <row r="23" spans="1:14" ht="15">
      <c r="A23" s="100" t="s">
        <v>227</v>
      </c>
      <c r="B23" s="277"/>
      <c r="C23" s="155"/>
      <c r="D23" s="118"/>
      <c r="E23" s="118"/>
      <c r="M23" s="145"/>
      <c r="N23" s="145"/>
    </row>
    <row r="24" spans="1:14" ht="15">
      <c r="A24" s="100" t="s">
        <v>199</v>
      </c>
      <c r="B24" s="277"/>
      <c r="C24" s="155"/>
      <c r="D24" s="118"/>
      <c r="E24" s="118"/>
    </row>
    <row r="26" spans="1:14" ht="45.75" customHeight="1"/>
    <row r="28" spans="1:14" ht="15">
      <c r="A28" s="523"/>
      <c r="B28" s="523"/>
      <c r="C28" s="523"/>
      <c r="D28" s="527"/>
      <c r="E28" s="527"/>
      <c r="F28" s="527"/>
      <c r="G28" s="158"/>
      <c r="H28" s="158"/>
      <c r="I28" s="170"/>
      <c r="J28" s="158"/>
    </row>
    <row r="29" spans="1:14" ht="15">
      <c r="A29" s="523"/>
      <c r="B29" s="523"/>
      <c r="C29" s="523"/>
    </row>
    <row r="30" spans="1:14" ht="15">
      <c r="A30" s="523"/>
      <c r="B30" s="523"/>
      <c r="C30" s="523"/>
    </row>
  </sheetData>
  <sheetProtection formatCells="0" formatColumns="0" formatRows="0" selectLockedCells="1" selectUnlockedCells="1"/>
  <mergeCells count="17"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  <mergeCell ref="A29:C29"/>
    <mergeCell ref="G10:G11"/>
    <mergeCell ref="C8:C9"/>
    <mergeCell ref="A30:C30"/>
    <mergeCell ref="A28:C28"/>
    <mergeCell ref="D28:F28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zoomScale="80" zoomScaleNormal="80" zoomScaleSheetLayoutView="90" workbookViewId="0">
      <selection activeCell="G8" sqref="G8"/>
    </sheetView>
  </sheetViews>
  <sheetFormatPr defaultColWidth="8" defaultRowHeight="14.25"/>
  <cols>
    <col min="1" max="1" width="36.5" style="156" customWidth="1"/>
    <col min="2" max="2" width="9.25" style="156" bestFit="1" customWidth="1"/>
    <col min="3" max="3" width="15" style="157" bestFit="1" customWidth="1"/>
    <col min="4" max="4" width="9" style="120" bestFit="1" customWidth="1"/>
    <col min="5" max="5" width="3.25" style="120" customWidth="1"/>
    <col min="6" max="6" width="18.375" style="126" bestFit="1" customWidth="1"/>
    <col min="7" max="7" width="17.5" style="119" bestFit="1" customWidth="1"/>
    <col min="8" max="8" width="63" style="119" bestFit="1" customWidth="1"/>
    <col min="9" max="9" width="17.625" style="120" bestFit="1" customWidth="1"/>
    <col min="10" max="16384" width="8" style="120"/>
  </cols>
  <sheetData>
    <row r="1" spans="1:10" s="161" customFormat="1" ht="30" customHeight="1">
      <c r="A1" s="528" t="s">
        <v>158</v>
      </c>
      <c r="B1" s="528"/>
      <c r="C1" s="528"/>
      <c r="D1" s="528"/>
      <c r="E1" s="168"/>
      <c r="F1" s="159"/>
      <c r="G1" s="160"/>
      <c r="H1" s="160"/>
    </row>
    <row r="2" spans="1:10" ht="30" customHeight="1">
      <c r="A2" s="529" t="s">
        <v>154</v>
      </c>
      <c r="B2" s="529"/>
      <c r="C2" s="529"/>
      <c r="D2" s="529"/>
      <c r="E2" s="476"/>
      <c r="F2" s="121"/>
    </row>
    <row r="3" spans="1:10" ht="30" customHeight="1">
      <c r="A3" s="529" t="s">
        <v>410</v>
      </c>
      <c r="B3" s="529"/>
      <c r="C3" s="529"/>
      <c r="D3" s="529"/>
      <c r="E3" s="476"/>
      <c r="F3" s="121"/>
    </row>
    <row r="4" spans="1:10" ht="17.25" customHeight="1">
      <c r="A4" s="122"/>
      <c r="B4" s="274"/>
      <c r="C4" s="123"/>
      <c r="D4" s="124"/>
    </row>
    <row r="5" spans="1:10" ht="17.25" customHeight="1">
      <c r="A5" s="122"/>
      <c r="B5" s="274"/>
      <c r="C5" s="123"/>
      <c r="D5" s="124"/>
    </row>
    <row r="6" spans="1:10" s="133" customFormat="1" ht="17.25" customHeight="1">
      <c r="A6" s="127" t="s">
        <v>8</v>
      </c>
      <c r="B6" s="275"/>
      <c r="C6" s="128"/>
      <c r="D6" s="129"/>
      <c r="E6" s="131"/>
      <c r="F6" s="132"/>
      <c r="G6" s="119"/>
      <c r="H6" s="119"/>
    </row>
    <row r="7" spans="1:10" ht="17.25" customHeight="1">
      <c r="A7" s="134"/>
      <c r="B7" s="276"/>
      <c r="C7" s="135"/>
      <c r="D7" s="136"/>
      <c r="E7" s="139"/>
      <c r="F7" s="140"/>
    </row>
    <row r="8" spans="1:10" ht="17.25" customHeight="1">
      <c r="A8" s="530" t="s">
        <v>30</v>
      </c>
      <c r="B8" s="533" t="s">
        <v>148</v>
      </c>
      <c r="C8" s="526" t="s">
        <v>409</v>
      </c>
      <c r="D8" s="477" t="s">
        <v>0</v>
      </c>
      <c r="E8" s="172"/>
      <c r="F8" s="141"/>
    </row>
    <row r="9" spans="1:10" ht="17.25" customHeight="1">
      <c r="A9" s="531"/>
      <c r="B9" s="534"/>
      <c r="C9" s="525"/>
      <c r="D9" s="478"/>
      <c r="E9" s="172"/>
      <c r="F9" s="141"/>
    </row>
    <row r="10" spans="1:10" ht="24" customHeight="1">
      <c r="A10" s="531"/>
      <c r="B10" s="534"/>
      <c r="C10" s="541" t="s">
        <v>408</v>
      </c>
      <c r="D10" s="543" t="s">
        <v>163</v>
      </c>
      <c r="E10" s="172"/>
      <c r="F10" s="141"/>
    </row>
    <row r="11" spans="1:10" ht="24" customHeight="1">
      <c r="A11" s="532"/>
      <c r="B11" s="534"/>
      <c r="C11" s="542"/>
      <c r="D11" s="544"/>
      <c r="E11" s="173"/>
      <c r="F11" s="142"/>
    </row>
    <row r="12" spans="1:10" s="145" customFormat="1" ht="20.100000000000001" customHeight="1">
      <c r="A12" s="339" t="s">
        <v>421</v>
      </c>
      <c r="B12" s="466" t="s">
        <v>423</v>
      </c>
      <c r="C12" s="299">
        <v>44421.104166666664</v>
      </c>
      <c r="D12" s="299">
        <f>C12+16</f>
        <v>44437.104166666664</v>
      </c>
      <c r="E12" s="174"/>
      <c r="F12" s="143"/>
      <c r="G12" s="144"/>
      <c r="H12" s="144"/>
    </row>
    <row r="13" spans="1:10" s="145" customFormat="1" ht="20.100000000000001" customHeight="1">
      <c r="A13" s="339" t="s">
        <v>422</v>
      </c>
      <c r="B13" s="466" t="s">
        <v>424</v>
      </c>
      <c r="C13" s="299">
        <v>44435.104166666664</v>
      </c>
      <c r="D13" s="299">
        <f>C13+16</f>
        <v>44451.104166666664</v>
      </c>
      <c r="E13" s="174"/>
      <c r="F13" s="143"/>
      <c r="G13" s="144"/>
      <c r="H13" s="144"/>
    </row>
    <row r="14" spans="1:10" s="145" customFormat="1" ht="20.100000000000001" customHeight="1">
      <c r="A14" s="381"/>
      <c r="B14" s="501"/>
      <c r="C14" s="502"/>
      <c r="D14" s="502"/>
      <c r="E14" s="174"/>
      <c r="F14" s="143"/>
      <c r="G14" s="144"/>
      <c r="H14" s="144"/>
    </row>
    <row r="15" spans="1:10" ht="17.25" customHeight="1">
      <c r="A15" s="147" t="s">
        <v>16</v>
      </c>
      <c r="B15" s="147"/>
      <c r="C15" s="148"/>
      <c r="D15" s="118"/>
      <c r="I15" s="145"/>
      <c r="J15" s="145"/>
    </row>
    <row r="16" spans="1:10" ht="17.25" customHeight="1">
      <c r="A16" s="149" t="s">
        <v>407</v>
      </c>
      <c r="B16" s="147"/>
      <c r="C16" s="148"/>
      <c r="D16" s="118"/>
      <c r="I16" s="145"/>
      <c r="J16" s="145"/>
    </row>
    <row r="17" spans="1:10" ht="17.25" customHeight="1">
      <c r="A17" s="149" t="s">
        <v>222</v>
      </c>
      <c r="B17" s="150"/>
      <c r="C17" s="151"/>
      <c r="D17" s="118"/>
      <c r="I17" s="145"/>
      <c r="J17" s="145"/>
    </row>
    <row r="18" spans="1:10" ht="17.25" customHeight="1">
      <c r="A18" s="149" t="s">
        <v>151</v>
      </c>
      <c r="B18" s="150"/>
      <c r="C18" s="151"/>
      <c r="D18" s="118"/>
      <c r="I18" s="145"/>
      <c r="J18" s="145"/>
    </row>
    <row r="19" spans="1:10" ht="15">
      <c r="A19" s="152" t="s">
        <v>406</v>
      </c>
      <c r="B19" s="153"/>
      <c r="C19" s="426"/>
      <c r="D19" s="427"/>
      <c r="I19" s="145"/>
      <c r="J19" s="145"/>
    </row>
    <row r="20" spans="1:10" ht="15">
      <c r="A20" s="154"/>
      <c r="B20" s="150"/>
      <c r="C20" s="151"/>
      <c r="D20" s="118"/>
      <c r="I20" s="145"/>
      <c r="J20" s="145"/>
    </row>
    <row r="21" spans="1:10" ht="15">
      <c r="A21" s="100" t="s">
        <v>227</v>
      </c>
      <c r="B21" s="277"/>
      <c r="C21" s="155"/>
      <c r="D21" s="118"/>
      <c r="I21" s="145"/>
      <c r="J21" s="145"/>
    </row>
    <row r="22" spans="1:10" ht="15">
      <c r="A22" s="100" t="s">
        <v>199</v>
      </c>
      <c r="B22" s="277"/>
      <c r="C22" s="155"/>
      <c r="D22" s="118"/>
    </row>
    <row r="24" spans="1:10" ht="45.75" customHeight="1"/>
    <row r="26" spans="1:10" ht="15">
      <c r="A26" s="523"/>
      <c r="B26" s="523"/>
      <c r="C26" s="523"/>
      <c r="D26" s="475"/>
      <c r="E26" s="475"/>
      <c r="F26" s="475"/>
    </row>
    <row r="27" spans="1:10" ht="15">
      <c r="A27" s="523"/>
      <c r="B27" s="523"/>
      <c r="C27" s="523"/>
    </row>
    <row r="28" spans="1:10" ht="15">
      <c r="A28" s="523"/>
      <c r="B28" s="523"/>
      <c r="C28" s="523"/>
    </row>
  </sheetData>
  <sheetProtection formatCells="0" formatColumns="0" formatRows="0" selectLockedCells="1" selectUnlockedCells="1"/>
  <mergeCells count="11">
    <mergeCell ref="A27:C27"/>
    <mergeCell ref="A28:C28"/>
    <mergeCell ref="A26:C26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X75"/>
  <sheetViews>
    <sheetView showGridLines="0" zoomScale="80" zoomScaleNormal="80" zoomScaleSheetLayoutView="70" workbookViewId="0">
      <selection activeCell="F4" sqref="F4"/>
    </sheetView>
  </sheetViews>
  <sheetFormatPr defaultColWidth="8" defaultRowHeight="14.25"/>
  <cols>
    <col min="1" max="1" width="20.5" style="179" customWidth="1"/>
    <col min="2" max="2" width="6.75" style="179" bestFit="1" customWidth="1"/>
    <col min="3" max="3" width="7.75" style="215" bestFit="1" customWidth="1"/>
    <col min="4" max="4" width="8" style="215" bestFit="1" customWidth="1"/>
    <col min="5" max="5" width="5.875" style="230" bestFit="1" customWidth="1"/>
    <col min="6" max="6" width="7.5" style="230" bestFit="1" customWidth="1"/>
    <col min="7" max="7" width="38.375" style="230" bestFit="1" customWidth="1"/>
    <col min="8" max="8" width="12.625" style="179" bestFit="1" customWidth="1"/>
    <col min="9" max="9" width="8.875" style="215" customWidth="1"/>
    <col min="10" max="10" width="13.125" style="93" bestFit="1" customWidth="1"/>
    <col min="11" max="12" width="10.625" style="93" bestFit="1" customWidth="1"/>
    <col min="13" max="13" width="13.125" style="93" bestFit="1" customWidth="1"/>
    <col min="14" max="14" width="12.75" style="93" bestFit="1" customWidth="1"/>
    <col min="15" max="15" width="8.875" style="93" bestFit="1" customWidth="1"/>
    <col min="16" max="16" width="14.875" style="93" bestFit="1" customWidth="1"/>
    <col min="17" max="17" width="10" style="93" bestFit="1" customWidth="1"/>
    <col min="18" max="18" width="9.625" style="93" bestFit="1" customWidth="1"/>
    <col min="19" max="19" width="11.5" style="93" bestFit="1" customWidth="1"/>
    <col min="20" max="20" width="15.5" style="93" customWidth="1"/>
    <col min="21" max="21" width="9.125" style="93" bestFit="1" customWidth="1"/>
    <col min="22" max="24" width="8" style="95"/>
    <col min="25" max="16384" width="8" style="93"/>
  </cols>
  <sheetData>
    <row r="1" spans="1:23" ht="26.25">
      <c r="B1" s="550" t="s">
        <v>42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3" ht="20.25" customHeight="1">
      <c r="A2" s="180"/>
      <c r="B2" s="551" t="s">
        <v>233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</row>
    <row r="3" spans="1:23" ht="15">
      <c r="A3" s="181"/>
      <c r="B3" s="182"/>
      <c r="C3" s="182"/>
      <c r="D3" s="182"/>
      <c r="E3" s="182"/>
      <c r="F3" s="182"/>
      <c r="G3" s="182"/>
      <c r="H3" s="24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3" ht="24" customHeight="1">
      <c r="A4" s="183" t="s">
        <v>8</v>
      </c>
      <c r="B4" s="184"/>
      <c r="C4" s="185"/>
      <c r="D4" s="185"/>
      <c r="E4" s="186"/>
      <c r="F4" s="186"/>
      <c r="G4" s="187"/>
      <c r="H4" s="246"/>
      <c r="I4" s="188"/>
      <c r="J4" s="189"/>
      <c r="K4" s="190"/>
      <c r="L4" s="190"/>
      <c r="M4" s="189"/>
      <c r="N4" s="189"/>
      <c r="O4" s="190"/>
      <c r="P4" s="190"/>
      <c r="Q4" s="189"/>
      <c r="R4" s="190"/>
      <c r="S4" s="191"/>
    </row>
    <row r="5" spans="1:23" ht="17.25" customHeight="1">
      <c r="A5" s="192"/>
      <c r="B5" s="184"/>
      <c r="C5" s="185"/>
      <c r="D5" s="185"/>
      <c r="E5" s="186"/>
      <c r="F5" s="186"/>
      <c r="G5" s="186"/>
      <c r="H5" s="184"/>
      <c r="I5" s="188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W5" s="194"/>
    </row>
    <row r="6" spans="1:23" ht="27" customHeight="1">
      <c r="A6" s="545" t="s">
        <v>513</v>
      </c>
      <c r="B6" s="546"/>
      <c r="C6" s="554" t="s">
        <v>153</v>
      </c>
      <c r="D6" s="555"/>
      <c r="E6" s="556"/>
      <c r="F6" s="446" t="s">
        <v>0</v>
      </c>
      <c r="G6" s="557" t="s">
        <v>159</v>
      </c>
      <c r="H6" s="558"/>
      <c r="I6" s="552" t="s">
        <v>236</v>
      </c>
      <c r="J6" s="549" t="s">
        <v>230</v>
      </c>
      <c r="K6" s="549"/>
      <c r="L6" s="549"/>
      <c r="M6" s="549"/>
      <c r="N6" s="549"/>
      <c r="O6" s="549"/>
      <c r="P6" s="549"/>
      <c r="Q6" s="549"/>
      <c r="R6" s="549"/>
      <c r="S6" s="549"/>
      <c r="T6" s="549"/>
      <c r="W6" s="194"/>
    </row>
    <row r="7" spans="1:23" ht="30">
      <c r="A7" s="547"/>
      <c r="B7" s="548"/>
      <c r="C7" s="447" t="s">
        <v>231</v>
      </c>
      <c r="D7" s="448" t="s">
        <v>29</v>
      </c>
      <c r="E7" s="166" t="s">
        <v>225</v>
      </c>
      <c r="F7" s="449" t="s">
        <v>160</v>
      </c>
      <c r="G7" s="559"/>
      <c r="H7" s="560"/>
      <c r="I7" s="553"/>
      <c r="J7" s="450" t="s">
        <v>3</v>
      </c>
      <c r="K7" s="425" t="s">
        <v>5</v>
      </c>
      <c r="L7" s="425" t="s">
        <v>6</v>
      </c>
      <c r="M7" s="425" t="s">
        <v>4</v>
      </c>
      <c r="N7" s="425" t="s">
        <v>157</v>
      </c>
      <c r="O7" s="451" t="s">
        <v>44</v>
      </c>
      <c r="P7" s="178" t="s">
        <v>45</v>
      </c>
      <c r="Q7" s="450" t="s">
        <v>195</v>
      </c>
      <c r="R7" s="425" t="s">
        <v>196</v>
      </c>
      <c r="S7" s="425" t="s">
        <v>14</v>
      </c>
      <c r="T7" s="424" t="s">
        <v>40</v>
      </c>
      <c r="W7" s="194"/>
    </row>
    <row r="8" spans="1:23" ht="18" customHeight="1">
      <c r="A8" s="452"/>
      <c r="B8" s="453"/>
      <c r="C8" s="454"/>
      <c r="D8" s="454"/>
      <c r="E8" s="454"/>
      <c r="F8" s="454"/>
      <c r="G8" s="455" t="s">
        <v>436</v>
      </c>
      <c r="H8" s="429" t="s">
        <v>437</v>
      </c>
      <c r="I8" s="433">
        <v>44414</v>
      </c>
      <c r="J8" s="430" t="s">
        <v>198</v>
      </c>
      <c r="K8" s="456" t="s">
        <v>198</v>
      </c>
      <c r="L8" s="456" t="s">
        <v>198</v>
      </c>
      <c r="M8" s="457">
        <f>I8+20</f>
        <v>44434</v>
      </c>
      <c r="N8" s="457">
        <f>I8+23</f>
        <v>44437</v>
      </c>
      <c r="O8" s="457">
        <f>I8+26</f>
        <v>44440</v>
      </c>
      <c r="P8" s="457">
        <f>I8+31</f>
        <v>44445</v>
      </c>
      <c r="Q8" s="456" t="s">
        <v>198</v>
      </c>
      <c r="R8" s="456" t="s">
        <v>198</v>
      </c>
      <c r="S8" s="456" t="s">
        <v>198</v>
      </c>
      <c r="T8" s="456" t="s">
        <v>198</v>
      </c>
      <c r="U8" s="195" t="s">
        <v>228</v>
      </c>
      <c r="W8" s="194"/>
    </row>
    <row r="9" spans="1:23" ht="18" customHeight="1">
      <c r="A9" s="412" t="s">
        <v>434</v>
      </c>
      <c r="B9" s="419" t="s">
        <v>435</v>
      </c>
      <c r="C9" s="310"/>
      <c r="D9" s="310">
        <v>44410</v>
      </c>
      <c r="E9" s="310" t="s">
        <v>239</v>
      </c>
      <c r="F9" s="438">
        <f>D9+2</f>
        <v>44412</v>
      </c>
      <c r="G9" s="467" t="s">
        <v>444</v>
      </c>
      <c r="H9" s="468" t="s">
        <v>445</v>
      </c>
      <c r="I9" s="434">
        <v>44413</v>
      </c>
      <c r="J9" s="197">
        <f>I9+28</f>
        <v>44441</v>
      </c>
      <c r="K9" s="197">
        <f>I9+25</f>
        <v>44438</v>
      </c>
      <c r="L9" s="197">
        <f>I9+22</f>
        <v>44435</v>
      </c>
      <c r="M9" s="198" t="s">
        <v>198</v>
      </c>
      <c r="N9" s="198" t="s">
        <v>198</v>
      </c>
      <c r="O9" s="198" t="s">
        <v>198</v>
      </c>
      <c r="P9" s="198" t="s">
        <v>198</v>
      </c>
      <c r="Q9" s="198" t="s">
        <v>198</v>
      </c>
      <c r="R9" s="198" t="s">
        <v>198</v>
      </c>
      <c r="S9" s="198" t="s">
        <v>198</v>
      </c>
      <c r="T9" s="198" t="s">
        <v>198</v>
      </c>
      <c r="U9" s="93" t="s">
        <v>226</v>
      </c>
    </row>
    <row r="10" spans="1:23" ht="18" customHeight="1">
      <c r="A10" s="298" t="s">
        <v>400</v>
      </c>
      <c r="B10" s="420" t="s">
        <v>430</v>
      </c>
      <c r="C10" s="401"/>
      <c r="D10" s="401">
        <v>44409</v>
      </c>
      <c r="E10" s="401" t="s">
        <v>79</v>
      </c>
      <c r="F10" s="401">
        <f>D10+2</f>
        <v>44411</v>
      </c>
      <c r="G10" s="378" t="s">
        <v>454</v>
      </c>
      <c r="H10" s="407" t="s">
        <v>455</v>
      </c>
      <c r="I10" s="200">
        <v>44415</v>
      </c>
      <c r="J10" s="428">
        <f>I10+26</f>
        <v>44441</v>
      </c>
      <c r="K10" s="202" t="s">
        <v>198</v>
      </c>
      <c r="L10" s="280">
        <f>I10+29</f>
        <v>44444</v>
      </c>
      <c r="M10" s="202" t="s">
        <v>198</v>
      </c>
      <c r="N10" s="202" t="s">
        <v>198</v>
      </c>
      <c r="O10" s="202" t="s">
        <v>198</v>
      </c>
      <c r="P10" s="202" t="s">
        <v>198</v>
      </c>
      <c r="Q10" s="201">
        <f>I10+23</f>
        <v>44438</v>
      </c>
      <c r="R10" s="198" t="s">
        <v>198</v>
      </c>
      <c r="S10" s="280">
        <f>I10+19</f>
        <v>44434</v>
      </c>
      <c r="T10" s="280" t="s">
        <v>198</v>
      </c>
      <c r="U10" s="203" t="s">
        <v>229</v>
      </c>
      <c r="W10" s="194"/>
    </row>
    <row r="11" spans="1:23" ht="18" customHeight="1">
      <c r="A11" s="204" t="s">
        <v>401</v>
      </c>
      <c r="B11" s="421" t="s">
        <v>425</v>
      </c>
      <c r="C11" s="402"/>
      <c r="D11" s="402">
        <v>44410</v>
      </c>
      <c r="E11" s="402" t="s">
        <v>31</v>
      </c>
      <c r="F11" s="402">
        <f>D11+2</f>
        <v>44412</v>
      </c>
      <c r="G11" s="469" t="s">
        <v>464</v>
      </c>
      <c r="H11" s="470" t="s">
        <v>465</v>
      </c>
      <c r="I11" s="206">
        <v>44416</v>
      </c>
      <c r="J11" s="431">
        <f>I11+30</f>
        <v>44446</v>
      </c>
      <c r="K11" s="207">
        <f>I11+26</f>
        <v>44442</v>
      </c>
      <c r="L11" s="202" t="s">
        <v>198</v>
      </c>
      <c r="M11" s="202" t="s">
        <v>198</v>
      </c>
      <c r="N11" s="202" t="s">
        <v>198</v>
      </c>
      <c r="O11" s="202" t="s">
        <v>198</v>
      </c>
      <c r="P11" s="202" t="s">
        <v>198</v>
      </c>
      <c r="Q11" s="198" t="s">
        <v>198</v>
      </c>
      <c r="R11" s="198">
        <f>I11+24</f>
        <v>44440</v>
      </c>
      <c r="S11" s="261" t="s">
        <v>198</v>
      </c>
      <c r="T11" s="207">
        <f>I11+21</f>
        <v>44437</v>
      </c>
      <c r="U11" s="208" t="s">
        <v>72</v>
      </c>
      <c r="W11" s="194"/>
    </row>
    <row r="12" spans="1:23" ht="18" customHeight="1">
      <c r="A12" s="459"/>
      <c r="B12" s="460"/>
      <c r="C12" s="403"/>
      <c r="D12" s="403"/>
      <c r="E12" s="404"/>
      <c r="F12" s="404"/>
      <c r="G12" s="264" t="s">
        <v>474</v>
      </c>
      <c r="H12" s="408" t="s">
        <v>419</v>
      </c>
      <c r="I12" s="278">
        <v>44417</v>
      </c>
      <c r="J12" s="432">
        <f>I12+22</f>
        <v>44439</v>
      </c>
      <c r="K12" s="209">
        <f>I12+25</f>
        <v>44442</v>
      </c>
      <c r="L12" s="209">
        <f>I12+29</f>
        <v>44446</v>
      </c>
      <c r="M12" s="210" t="s">
        <v>198</v>
      </c>
      <c r="N12" s="210" t="s">
        <v>198</v>
      </c>
      <c r="O12" s="210" t="s">
        <v>198</v>
      </c>
      <c r="P12" s="210" t="s">
        <v>198</v>
      </c>
      <c r="Q12" s="210" t="s">
        <v>198</v>
      </c>
      <c r="R12" s="210" t="s">
        <v>198</v>
      </c>
      <c r="S12" s="210" t="s">
        <v>198</v>
      </c>
      <c r="T12" s="210" t="s">
        <v>198</v>
      </c>
      <c r="U12" s="93" t="s">
        <v>71</v>
      </c>
      <c r="W12" s="176"/>
    </row>
    <row r="13" spans="1:23" ht="18" customHeight="1">
      <c r="A13" s="452"/>
      <c r="B13" s="453"/>
      <c r="C13" s="458"/>
      <c r="D13" s="458"/>
      <c r="E13" s="458"/>
      <c r="F13" s="458"/>
      <c r="G13" s="481" t="s">
        <v>402</v>
      </c>
      <c r="H13" s="482"/>
      <c r="I13" s="433">
        <f t="shared" ref="I13:I31" si="0">I8+7</f>
        <v>44421</v>
      </c>
      <c r="J13" s="430" t="s">
        <v>198</v>
      </c>
      <c r="K13" s="456" t="s">
        <v>198</v>
      </c>
      <c r="L13" s="456" t="s">
        <v>198</v>
      </c>
      <c r="M13" s="457">
        <f>I13+20</f>
        <v>44441</v>
      </c>
      <c r="N13" s="457">
        <f>I13+23</f>
        <v>44444</v>
      </c>
      <c r="O13" s="457">
        <f>I13+26</f>
        <v>44447</v>
      </c>
      <c r="P13" s="457">
        <f>I13+31</f>
        <v>44452</v>
      </c>
      <c r="Q13" s="456" t="s">
        <v>198</v>
      </c>
      <c r="R13" s="456" t="s">
        <v>198</v>
      </c>
      <c r="S13" s="456" t="s">
        <v>198</v>
      </c>
      <c r="T13" s="456" t="s">
        <v>198</v>
      </c>
      <c r="W13" s="176"/>
    </row>
    <row r="14" spans="1:23" ht="18" customHeight="1">
      <c r="A14" s="412"/>
      <c r="B14" s="419"/>
      <c r="C14" s="310"/>
      <c r="D14" s="310">
        <f>D9+7</f>
        <v>44417</v>
      </c>
      <c r="E14" s="310" t="s">
        <v>239</v>
      </c>
      <c r="F14" s="310">
        <f>D14+2</f>
        <v>44419</v>
      </c>
      <c r="G14" s="467" t="s">
        <v>446</v>
      </c>
      <c r="H14" s="468" t="s">
        <v>447</v>
      </c>
      <c r="I14" s="434">
        <f>I9+7</f>
        <v>44420</v>
      </c>
      <c r="J14" s="197">
        <f>I14+28</f>
        <v>44448</v>
      </c>
      <c r="K14" s="197">
        <f>I14+25</f>
        <v>44445</v>
      </c>
      <c r="L14" s="197">
        <f>I14+22</f>
        <v>44442</v>
      </c>
      <c r="M14" s="198" t="s">
        <v>198</v>
      </c>
      <c r="N14" s="198" t="s">
        <v>198</v>
      </c>
      <c r="O14" s="198" t="s">
        <v>198</v>
      </c>
      <c r="P14" s="198" t="s">
        <v>198</v>
      </c>
      <c r="Q14" s="198" t="s">
        <v>198</v>
      </c>
      <c r="R14" s="198" t="s">
        <v>198</v>
      </c>
      <c r="S14" s="198" t="s">
        <v>198</v>
      </c>
      <c r="T14" s="198" t="s">
        <v>198</v>
      </c>
    </row>
    <row r="15" spans="1:23" ht="18" customHeight="1">
      <c r="A15" s="298" t="s">
        <v>404</v>
      </c>
      <c r="B15" s="420" t="s">
        <v>431</v>
      </c>
      <c r="C15" s="401"/>
      <c r="D15" s="401">
        <f>D10+7</f>
        <v>44416</v>
      </c>
      <c r="E15" s="401" t="s">
        <v>79</v>
      </c>
      <c r="F15" s="401">
        <f>D15+2</f>
        <v>44418</v>
      </c>
      <c r="G15" s="378" t="s">
        <v>456</v>
      </c>
      <c r="H15" s="407" t="s">
        <v>457</v>
      </c>
      <c r="I15" s="200">
        <f t="shared" si="0"/>
        <v>44422</v>
      </c>
      <c r="J15" s="428">
        <f>I15+26</f>
        <v>44448</v>
      </c>
      <c r="K15" s="202" t="s">
        <v>198</v>
      </c>
      <c r="L15" s="280">
        <f>I15+29</f>
        <v>44451</v>
      </c>
      <c r="M15" s="202" t="s">
        <v>198</v>
      </c>
      <c r="N15" s="202" t="s">
        <v>198</v>
      </c>
      <c r="O15" s="202" t="s">
        <v>198</v>
      </c>
      <c r="P15" s="202" t="s">
        <v>198</v>
      </c>
      <c r="Q15" s="201">
        <f>I15+23</f>
        <v>44445</v>
      </c>
      <c r="R15" s="198" t="s">
        <v>198</v>
      </c>
      <c r="S15" s="280">
        <f>I15+19</f>
        <v>44441</v>
      </c>
      <c r="T15" s="280" t="s">
        <v>198</v>
      </c>
      <c r="U15" s="203"/>
      <c r="W15" s="194"/>
    </row>
    <row r="16" spans="1:23" ht="18" customHeight="1">
      <c r="A16" s="204" t="s">
        <v>242</v>
      </c>
      <c r="B16" s="205" t="s">
        <v>426</v>
      </c>
      <c r="C16" s="402"/>
      <c r="D16" s="402">
        <f>D11+7</f>
        <v>44417</v>
      </c>
      <c r="E16" s="402" t="s">
        <v>31</v>
      </c>
      <c r="F16" s="402">
        <f>D16+2</f>
        <v>44419</v>
      </c>
      <c r="G16" s="279" t="s">
        <v>466</v>
      </c>
      <c r="H16" s="312" t="s">
        <v>467</v>
      </c>
      <c r="I16" s="206">
        <f t="shared" si="0"/>
        <v>44423</v>
      </c>
      <c r="J16" s="431">
        <f>I16+30</f>
        <v>44453</v>
      </c>
      <c r="K16" s="207">
        <f>I16+26</f>
        <v>44449</v>
      </c>
      <c r="L16" s="202" t="s">
        <v>198</v>
      </c>
      <c r="M16" s="202" t="s">
        <v>198</v>
      </c>
      <c r="N16" s="202" t="s">
        <v>198</v>
      </c>
      <c r="O16" s="202" t="s">
        <v>198</v>
      </c>
      <c r="P16" s="202" t="s">
        <v>198</v>
      </c>
      <c r="Q16" s="198" t="s">
        <v>198</v>
      </c>
      <c r="R16" s="207">
        <f>I16+24</f>
        <v>44447</v>
      </c>
      <c r="S16" s="261" t="s">
        <v>198</v>
      </c>
      <c r="T16" s="207">
        <f>I16+21</f>
        <v>44444</v>
      </c>
      <c r="W16" s="176"/>
    </row>
    <row r="17" spans="1:23" ht="18" customHeight="1">
      <c r="A17" s="459"/>
      <c r="B17" s="460"/>
      <c r="C17" s="403"/>
      <c r="D17" s="403"/>
      <c r="E17" s="404"/>
      <c r="F17" s="404"/>
      <c r="G17" s="264" t="s">
        <v>475</v>
      </c>
      <c r="H17" s="408" t="s">
        <v>411</v>
      </c>
      <c r="I17" s="278">
        <f>I12+7</f>
        <v>44424</v>
      </c>
      <c r="J17" s="432">
        <f>I17+22</f>
        <v>44446</v>
      </c>
      <c r="K17" s="209">
        <f>I17+25</f>
        <v>44449</v>
      </c>
      <c r="L17" s="209">
        <f>I17+29</f>
        <v>44453</v>
      </c>
      <c r="M17" s="210" t="s">
        <v>198</v>
      </c>
      <c r="N17" s="210" t="s">
        <v>198</v>
      </c>
      <c r="O17" s="210" t="s">
        <v>198</v>
      </c>
      <c r="P17" s="210" t="s">
        <v>198</v>
      </c>
      <c r="Q17" s="210" t="s">
        <v>198</v>
      </c>
      <c r="R17" s="210" t="s">
        <v>198</v>
      </c>
      <c r="S17" s="210" t="s">
        <v>198</v>
      </c>
      <c r="T17" s="210" t="s">
        <v>198</v>
      </c>
      <c r="W17" s="176"/>
    </row>
    <row r="18" spans="1:23" ht="15">
      <c r="A18" s="452"/>
      <c r="B18" s="453"/>
      <c r="C18" s="458"/>
      <c r="D18" s="461"/>
      <c r="E18" s="458"/>
      <c r="F18" s="458"/>
      <c r="G18" s="479" t="s">
        <v>438</v>
      </c>
      <c r="H18" s="480" t="s">
        <v>439</v>
      </c>
      <c r="I18" s="437">
        <f t="shared" si="0"/>
        <v>44428</v>
      </c>
      <c r="J18" s="456" t="s">
        <v>198</v>
      </c>
      <c r="K18" s="456" t="s">
        <v>198</v>
      </c>
      <c r="L18" s="456" t="s">
        <v>198</v>
      </c>
      <c r="M18" s="457">
        <f>I18+20</f>
        <v>44448</v>
      </c>
      <c r="N18" s="457">
        <f>I18+23</f>
        <v>44451</v>
      </c>
      <c r="O18" s="457">
        <f>I18+26</f>
        <v>44454</v>
      </c>
      <c r="P18" s="457">
        <f>I18+31</f>
        <v>44459</v>
      </c>
      <c r="Q18" s="456" t="s">
        <v>198</v>
      </c>
      <c r="R18" s="456" t="s">
        <v>198</v>
      </c>
      <c r="S18" s="456" t="s">
        <v>198</v>
      </c>
      <c r="T18" s="456" t="s">
        <v>198</v>
      </c>
      <c r="W18" s="176"/>
    </row>
    <row r="19" spans="1:23" ht="18" customHeight="1">
      <c r="A19" s="412"/>
      <c r="B19" s="419"/>
      <c r="C19" s="310"/>
      <c r="D19" s="310">
        <f>D14+7</f>
        <v>44424</v>
      </c>
      <c r="E19" s="310" t="s">
        <v>239</v>
      </c>
      <c r="F19" s="310">
        <f>D19+2</f>
        <v>44426</v>
      </c>
      <c r="G19" s="467" t="s">
        <v>448</v>
      </c>
      <c r="H19" s="468" t="s">
        <v>449</v>
      </c>
      <c r="I19" s="434">
        <f t="shared" si="0"/>
        <v>44427</v>
      </c>
      <c r="J19" s="197">
        <f>I19+28</f>
        <v>44455</v>
      </c>
      <c r="K19" s="197">
        <f>I19+25</f>
        <v>44452</v>
      </c>
      <c r="L19" s="197">
        <f>I19+22</f>
        <v>44449</v>
      </c>
      <c r="M19" s="198" t="s">
        <v>198</v>
      </c>
      <c r="N19" s="198" t="s">
        <v>198</v>
      </c>
      <c r="O19" s="198" t="s">
        <v>198</v>
      </c>
      <c r="P19" s="198" t="s">
        <v>198</v>
      </c>
      <c r="Q19" s="198" t="s">
        <v>198</v>
      </c>
      <c r="R19" s="198" t="s">
        <v>198</v>
      </c>
      <c r="S19" s="198" t="s">
        <v>198</v>
      </c>
      <c r="T19" s="198" t="s">
        <v>198</v>
      </c>
    </row>
    <row r="20" spans="1:23" ht="18" customHeight="1">
      <c r="A20" s="298" t="s">
        <v>403</v>
      </c>
      <c r="B20" s="420" t="s">
        <v>425</v>
      </c>
      <c r="C20" s="401"/>
      <c r="D20" s="409">
        <f>D15+7</f>
        <v>44423</v>
      </c>
      <c r="E20" s="401" t="s">
        <v>79</v>
      </c>
      <c r="F20" s="401">
        <f>D20+2</f>
        <v>44425</v>
      </c>
      <c r="G20" s="435" t="s">
        <v>458</v>
      </c>
      <c r="H20" s="436" t="s">
        <v>459</v>
      </c>
      <c r="I20" s="380">
        <f t="shared" si="0"/>
        <v>44429</v>
      </c>
      <c r="J20" s="201">
        <f>I20+26</f>
        <v>44455</v>
      </c>
      <c r="K20" s="202" t="s">
        <v>198</v>
      </c>
      <c r="L20" s="280">
        <f>I20+29</f>
        <v>44458</v>
      </c>
      <c r="M20" s="202" t="s">
        <v>198</v>
      </c>
      <c r="N20" s="202" t="s">
        <v>198</v>
      </c>
      <c r="O20" s="202" t="s">
        <v>198</v>
      </c>
      <c r="P20" s="202" t="s">
        <v>198</v>
      </c>
      <c r="Q20" s="201">
        <f>I20+23</f>
        <v>44452</v>
      </c>
      <c r="R20" s="198" t="s">
        <v>198</v>
      </c>
      <c r="S20" s="280">
        <f>I20+19</f>
        <v>44448</v>
      </c>
      <c r="T20" s="280" t="s">
        <v>198</v>
      </c>
      <c r="W20" s="176"/>
    </row>
    <row r="21" spans="1:23" ht="18" customHeight="1">
      <c r="A21" s="204" t="s">
        <v>401</v>
      </c>
      <c r="B21" s="421" t="s">
        <v>427</v>
      </c>
      <c r="C21" s="402"/>
      <c r="D21" s="410">
        <f>D16+7</f>
        <v>44424</v>
      </c>
      <c r="E21" s="402" t="s">
        <v>31</v>
      </c>
      <c r="F21" s="402">
        <f>D21+2</f>
        <v>44426</v>
      </c>
      <c r="G21" s="444" t="s">
        <v>468</v>
      </c>
      <c r="H21" s="384" t="s">
        <v>469</v>
      </c>
      <c r="I21" s="213">
        <f t="shared" si="0"/>
        <v>44430</v>
      </c>
      <c r="J21" s="207">
        <f>I21+30</f>
        <v>44460</v>
      </c>
      <c r="K21" s="207">
        <f>I21+26</f>
        <v>44456</v>
      </c>
      <c r="L21" s="202" t="s">
        <v>198</v>
      </c>
      <c r="M21" s="202" t="s">
        <v>198</v>
      </c>
      <c r="N21" s="202" t="s">
        <v>198</v>
      </c>
      <c r="O21" s="202" t="s">
        <v>198</v>
      </c>
      <c r="P21" s="202" t="s">
        <v>198</v>
      </c>
      <c r="Q21" s="198" t="s">
        <v>198</v>
      </c>
      <c r="R21" s="207">
        <f>I21+24</f>
        <v>44454</v>
      </c>
      <c r="S21" s="261" t="s">
        <v>198</v>
      </c>
      <c r="T21" s="207">
        <f>I21+21</f>
        <v>44451</v>
      </c>
      <c r="W21" s="176"/>
    </row>
    <row r="22" spans="1:23" ht="18" customHeight="1">
      <c r="A22" s="204"/>
      <c r="B22" s="205"/>
      <c r="C22" s="403"/>
      <c r="D22" s="462"/>
      <c r="E22" s="404"/>
      <c r="F22" s="404"/>
      <c r="G22" s="445" t="s">
        <v>476</v>
      </c>
      <c r="H22" s="406" t="s">
        <v>477</v>
      </c>
      <c r="I22" s="214">
        <f>I17+7</f>
        <v>44431</v>
      </c>
      <c r="J22" s="209">
        <f>I22+22</f>
        <v>44453</v>
      </c>
      <c r="K22" s="209">
        <f>I22+25</f>
        <v>44456</v>
      </c>
      <c r="L22" s="209">
        <f>I22+29</f>
        <v>44460</v>
      </c>
      <c r="M22" s="210" t="s">
        <v>198</v>
      </c>
      <c r="N22" s="210" t="s">
        <v>198</v>
      </c>
      <c r="O22" s="210" t="s">
        <v>198</v>
      </c>
      <c r="P22" s="210" t="s">
        <v>198</v>
      </c>
      <c r="Q22" s="210" t="s">
        <v>198</v>
      </c>
      <c r="R22" s="210" t="s">
        <v>198</v>
      </c>
      <c r="S22" s="210" t="s">
        <v>198</v>
      </c>
      <c r="T22" s="210" t="s">
        <v>198</v>
      </c>
      <c r="W22" s="176"/>
    </row>
    <row r="23" spans="1:23" ht="18" customHeight="1">
      <c r="A23" s="452"/>
      <c r="B23" s="453"/>
      <c r="C23" s="458"/>
      <c r="D23" s="458"/>
      <c r="E23" s="458"/>
      <c r="F23" s="458"/>
      <c r="G23" s="442" t="s">
        <v>440</v>
      </c>
      <c r="H23" s="443" t="s">
        <v>441</v>
      </c>
      <c r="I23" s="433">
        <f t="shared" si="0"/>
        <v>44435</v>
      </c>
      <c r="J23" s="456" t="s">
        <v>198</v>
      </c>
      <c r="K23" s="456" t="s">
        <v>198</v>
      </c>
      <c r="L23" s="456" t="s">
        <v>198</v>
      </c>
      <c r="M23" s="457">
        <f>I23+20</f>
        <v>44455</v>
      </c>
      <c r="N23" s="457">
        <f>I23+23</f>
        <v>44458</v>
      </c>
      <c r="O23" s="457">
        <f>I23+26</f>
        <v>44461</v>
      </c>
      <c r="P23" s="457">
        <f>I23+31</f>
        <v>44466</v>
      </c>
      <c r="Q23" s="456" t="s">
        <v>198</v>
      </c>
      <c r="R23" s="456" t="s">
        <v>198</v>
      </c>
      <c r="S23" s="456" t="s">
        <v>198</v>
      </c>
      <c r="T23" s="456" t="s">
        <v>198</v>
      </c>
    </row>
    <row r="24" spans="1:23" ht="18" customHeight="1">
      <c r="A24" s="474"/>
      <c r="B24" s="419"/>
      <c r="C24" s="310"/>
      <c r="D24" s="310">
        <f>D19+7</f>
        <v>44431</v>
      </c>
      <c r="E24" s="310" t="s">
        <v>239</v>
      </c>
      <c r="F24" s="310">
        <f>D24+2</f>
        <v>44433</v>
      </c>
      <c r="G24" s="301" t="s">
        <v>450</v>
      </c>
      <c r="H24" s="411" t="s">
        <v>451</v>
      </c>
      <c r="I24" s="196">
        <f t="shared" si="0"/>
        <v>44434</v>
      </c>
      <c r="J24" s="197">
        <f>I24+28</f>
        <v>44462</v>
      </c>
      <c r="K24" s="197">
        <f>I24+25</f>
        <v>44459</v>
      </c>
      <c r="L24" s="197">
        <f>I24+22</f>
        <v>44456</v>
      </c>
      <c r="M24" s="198" t="s">
        <v>198</v>
      </c>
      <c r="N24" s="198" t="s">
        <v>198</v>
      </c>
      <c r="O24" s="198" t="s">
        <v>198</v>
      </c>
      <c r="P24" s="198" t="s">
        <v>198</v>
      </c>
      <c r="Q24" s="198" t="s">
        <v>198</v>
      </c>
      <c r="R24" s="198" t="s">
        <v>198</v>
      </c>
      <c r="S24" s="198" t="s">
        <v>198</v>
      </c>
      <c r="T24" s="198" t="s">
        <v>198</v>
      </c>
    </row>
    <row r="25" spans="1:23" ht="18" customHeight="1">
      <c r="A25" s="298" t="s">
        <v>400</v>
      </c>
      <c r="B25" s="420" t="s">
        <v>432</v>
      </c>
      <c r="C25" s="401"/>
      <c r="D25" s="401">
        <f>D20+7</f>
        <v>44430</v>
      </c>
      <c r="E25" s="401" t="s">
        <v>79</v>
      </c>
      <c r="F25" s="401">
        <f>D25+2</f>
        <v>44432</v>
      </c>
      <c r="G25" s="418" t="s">
        <v>460</v>
      </c>
      <c r="H25" s="379" t="s">
        <v>461</v>
      </c>
      <c r="I25" s="200">
        <f>I20+7</f>
        <v>44436</v>
      </c>
      <c r="J25" s="201">
        <f>I25+26</f>
        <v>44462</v>
      </c>
      <c r="K25" s="202" t="s">
        <v>198</v>
      </c>
      <c r="L25" s="280">
        <f>I25+29</f>
        <v>44465</v>
      </c>
      <c r="M25" s="202" t="s">
        <v>198</v>
      </c>
      <c r="N25" s="202" t="s">
        <v>198</v>
      </c>
      <c r="O25" s="202" t="s">
        <v>198</v>
      </c>
      <c r="P25" s="202" t="s">
        <v>198</v>
      </c>
      <c r="Q25" s="201">
        <f>I25+23</f>
        <v>44459</v>
      </c>
      <c r="R25" s="198" t="s">
        <v>198</v>
      </c>
      <c r="S25" s="280">
        <f>I25+19</f>
        <v>44455</v>
      </c>
      <c r="T25" s="280" t="s">
        <v>198</v>
      </c>
      <c r="U25" s="203"/>
      <c r="W25" s="194"/>
    </row>
    <row r="26" spans="1:23" ht="18" customHeight="1">
      <c r="A26" s="463" t="s">
        <v>405</v>
      </c>
      <c r="B26" s="205" t="s">
        <v>428</v>
      </c>
      <c r="C26" s="402"/>
      <c r="D26" s="402">
        <f>D21+7</f>
        <v>44431</v>
      </c>
      <c r="E26" s="402" t="s">
        <v>31</v>
      </c>
      <c r="F26" s="402">
        <f>D26+2</f>
        <v>44433</v>
      </c>
      <c r="G26" s="469" t="s">
        <v>470</v>
      </c>
      <c r="H26" s="312" t="s">
        <v>471</v>
      </c>
      <c r="I26" s="206">
        <f t="shared" si="0"/>
        <v>44437</v>
      </c>
      <c r="J26" s="207">
        <f>I26+30</f>
        <v>44467</v>
      </c>
      <c r="K26" s="207">
        <f>I26+26</f>
        <v>44463</v>
      </c>
      <c r="L26" s="202" t="s">
        <v>198</v>
      </c>
      <c r="M26" s="202" t="s">
        <v>198</v>
      </c>
      <c r="N26" s="202" t="s">
        <v>198</v>
      </c>
      <c r="O26" s="202" t="s">
        <v>198</v>
      </c>
      <c r="P26" s="202" t="s">
        <v>198</v>
      </c>
      <c r="Q26" s="198" t="s">
        <v>198</v>
      </c>
      <c r="R26" s="207">
        <f>I26+24</f>
        <v>44461</v>
      </c>
      <c r="S26" s="261" t="s">
        <v>198</v>
      </c>
      <c r="T26" s="207">
        <f>I26+21</f>
        <v>44458</v>
      </c>
    </row>
    <row r="27" spans="1:23" ht="18" customHeight="1">
      <c r="A27" s="167"/>
      <c r="B27" s="171"/>
      <c r="C27" s="403"/>
      <c r="D27" s="403"/>
      <c r="E27" s="404"/>
      <c r="F27" s="404"/>
      <c r="G27" s="405" t="s">
        <v>478</v>
      </c>
      <c r="H27" s="471" t="s">
        <v>411</v>
      </c>
      <c r="I27" s="278">
        <f>I22+7</f>
        <v>44438</v>
      </c>
      <c r="J27" s="217">
        <f>I27+22</f>
        <v>44460</v>
      </c>
      <c r="K27" s="217">
        <f>I27+25</f>
        <v>44463</v>
      </c>
      <c r="L27" s="217">
        <f>I27+29</f>
        <v>44467</v>
      </c>
      <c r="M27" s="218" t="s">
        <v>198</v>
      </c>
      <c r="N27" s="218" t="s">
        <v>198</v>
      </c>
      <c r="O27" s="218" t="s">
        <v>198</v>
      </c>
      <c r="P27" s="218" t="s">
        <v>198</v>
      </c>
      <c r="Q27" s="218" t="s">
        <v>198</v>
      </c>
      <c r="R27" s="218" t="s">
        <v>198</v>
      </c>
      <c r="S27" s="218" t="s">
        <v>198</v>
      </c>
      <c r="T27" s="218" t="s">
        <v>198</v>
      </c>
    </row>
    <row r="28" spans="1:23" ht="18" customHeight="1">
      <c r="A28" s="452"/>
      <c r="B28" s="453"/>
      <c r="C28" s="458"/>
      <c r="D28" s="458"/>
      <c r="E28" s="458"/>
      <c r="F28" s="458"/>
      <c r="G28" s="442" t="s">
        <v>442</v>
      </c>
      <c r="H28" s="443" t="s">
        <v>443</v>
      </c>
      <c r="I28" s="433">
        <f t="shared" si="0"/>
        <v>44442</v>
      </c>
      <c r="J28" s="456" t="s">
        <v>198</v>
      </c>
      <c r="K28" s="456" t="s">
        <v>198</v>
      </c>
      <c r="L28" s="456" t="s">
        <v>198</v>
      </c>
      <c r="M28" s="457">
        <f>I28+20</f>
        <v>44462</v>
      </c>
      <c r="N28" s="457">
        <f>I28+23</f>
        <v>44465</v>
      </c>
      <c r="O28" s="457">
        <f>I28+26</f>
        <v>44468</v>
      </c>
      <c r="P28" s="457">
        <f>I28+31</f>
        <v>44473</v>
      </c>
      <c r="Q28" s="456" t="s">
        <v>198</v>
      </c>
      <c r="R28" s="456" t="s">
        <v>198</v>
      </c>
      <c r="S28" s="456" t="s">
        <v>198</v>
      </c>
      <c r="T28" s="456" t="s">
        <v>198</v>
      </c>
    </row>
    <row r="29" spans="1:23" ht="18" customHeight="1">
      <c r="A29" s="474"/>
      <c r="B29" s="419"/>
      <c r="C29" s="310"/>
      <c r="D29" s="310">
        <f>D24+7</f>
        <v>44438</v>
      </c>
      <c r="E29" s="310" t="s">
        <v>239</v>
      </c>
      <c r="F29" s="310">
        <f>D29+2</f>
        <v>44440</v>
      </c>
      <c r="G29" s="301" t="s">
        <v>452</v>
      </c>
      <c r="H29" s="411" t="s">
        <v>453</v>
      </c>
      <c r="I29" s="196">
        <f t="shared" si="0"/>
        <v>44441</v>
      </c>
      <c r="J29" s="197">
        <f>I29+28</f>
        <v>44469</v>
      </c>
      <c r="K29" s="197">
        <f>I29+25</f>
        <v>44466</v>
      </c>
      <c r="L29" s="197">
        <f>I29+22</f>
        <v>44463</v>
      </c>
      <c r="M29" s="198" t="s">
        <v>198</v>
      </c>
      <c r="N29" s="198" t="s">
        <v>198</v>
      </c>
      <c r="O29" s="198" t="s">
        <v>198</v>
      </c>
      <c r="P29" s="198" t="s">
        <v>198</v>
      </c>
      <c r="Q29" s="198" t="s">
        <v>198</v>
      </c>
      <c r="R29" s="198" t="s">
        <v>198</v>
      </c>
      <c r="S29" s="198" t="s">
        <v>198</v>
      </c>
      <c r="T29" s="198" t="s">
        <v>198</v>
      </c>
    </row>
    <row r="30" spans="1:23" ht="18" customHeight="1">
      <c r="A30" s="298" t="s">
        <v>404</v>
      </c>
      <c r="B30" s="420" t="s">
        <v>433</v>
      </c>
      <c r="C30" s="401"/>
      <c r="D30" s="401">
        <f>D25+7</f>
        <v>44437</v>
      </c>
      <c r="E30" s="401" t="s">
        <v>79</v>
      </c>
      <c r="F30" s="401">
        <f>D30+2</f>
        <v>44439</v>
      </c>
      <c r="G30" s="418" t="s">
        <v>462</v>
      </c>
      <c r="H30" s="379" t="s">
        <v>463</v>
      </c>
      <c r="I30" s="200">
        <f>I25+7</f>
        <v>44443</v>
      </c>
      <c r="J30" s="201">
        <f>I30+26</f>
        <v>44469</v>
      </c>
      <c r="K30" s="202" t="s">
        <v>198</v>
      </c>
      <c r="L30" s="280">
        <f>I30+29</f>
        <v>44472</v>
      </c>
      <c r="M30" s="202" t="s">
        <v>198</v>
      </c>
      <c r="N30" s="202" t="s">
        <v>198</v>
      </c>
      <c r="O30" s="202" t="s">
        <v>198</v>
      </c>
      <c r="P30" s="202" t="s">
        <v>198</v>
      </c>
      <c r="Q30" s="201">
        <f>I30+23</f>
        <v>44466</v>
      </c>
      <c r="R30" s="198" t="s">
        <v>198</v>
      </c>
      <c r="S30" s="280">
        <f>I30+19</f>
        <v>44462</v>
      </c>
      <c r="T30" s="280" t="s">
        <v>198</v>
      </c>
      <c r="U30" s="203"/>
      <c r="W30" s="194"/>
    </row>
    <row r="31" spans="1:23" ht="18" customHeight="1">
      <c r="A31" s="204" t="s">
        <v>401</v>
      </c>
      <c r="B31" s="205" t="s">
        <v>429</v>
      </c>
      <c r="C31" s="402"/>
      <c r="D31" s="402">
        <f>D26+7</f>
        <v>44438</v>
      </c>
      <c r="E31" s="402" t="s">
        <v>31</v>
      </c>
      <c r="F31" s="402">
        <f>D31+2</f>
        <v>44440</v>
      </c>
      <c r="G31" s="469" t="s">
        <v>472</v>
      </c>
      <c r="H31" s="312" t="s">
        <v>473</v>
      </c>
      <c r="I31" s="206">
        <f t="shared" si="0"/>
        <v>44444</v>
      </c>
      <c r="J31" s="207">
        <f>I31+30</f>
        <v>44474</v>
      </c>
      <c r="K31" s="207">
        <f>I31+26</f>
        <v>44470</v>
      </c>
      <c r="L31" s="202" t="s">
        <v>198</v>
      </c>
      <c r="M31" s="202" t="s">
        <v>198</v>
      </c>
      <c r="N31" s="202" t="s">
        <v>198</v>
      </c>
      <c r="O31" s="202" t="s">
        <v>198</v>
      </c>
      <c r="P31" s="202" t="s">
        <v>198</v>
      </c>
      <c r="Q31" s="198" t="s">
        <v>198</v>
      </c>
      <c r="R31" s="207">
        <f>I31+24</f>
        <v>44468</v>
      </c>
      <c r="S31" s="261" t="s">
        <v>198</v>
      </c>
      <c r="T31" s="207">
        <f>I31+21</f>
        <v>44465</v>
      </c>
    </row>
    <row r="32" spans="1:23" ht="18" customHeight="1">
      <c r="A32" s="167"/>
      <c r="B32" s="171"/>
      <c r="C32" s="403"/>
      <c r="D32" s="403"/>
      <c r="E32" s="404"/>
      <c r="F32" s="404"/>
      <c r="G32" s="405" t="s">
        <v>479</v>
      </c>
      <c r="H32" s="471" t="s">
        <v>437</v>
      </c>
      <c r="I32" s="278">
        <f>I27+7</f>
        <v>44445</v>
      </c>
      <c r="J32" s="217">
        <f>I32+22</f>
        <v>44467</v>
      </c>
      <c r="K32" s="217">
        <f>I32+25</f>
        <v>44470</v>
      </c>
      <c r="L32" s="217">
        <f>I32+29</f>
        <v>44474</v>
      </c>
      <c r="M32" s="218" t="s">
        <v>198</v>
      </c>
      <c r="N32" s="218" t="s">
        <v>198</v>
      </c>
      <c r="O32" s="218" t="s">
        <v>198</v>
      </c>
      <c r="P32" s="218" t="s">
        <v>198</v>
      </c>
      <c r="Q32" s="218" t="s">
        <v>198</v>
      </c>
      <c r="R32" s="218" t="s">
        <v>198</v>
      </c>
      <c r="S32" s="218" t="s">
        <v>198</v>
      </c>
      <c r="T32" s="218" t="s">
        <v>198</v>
      </c>
    </row>
    <row r="33" spans="1:20" ht="18" customHeight="1">
      <c r="A33" s="212"/>
      <c r="B33" s="205"/>
      <c r="C33" s="219"/>
      <c r="D33" s="220"/>
      <c r="E33" s="212"/>
      <c r="F33" s="220"/>
      <c r="G33" s="216"/>
      <c r="H33" s="247"/>
      <c r="I33" s="221"/>
      <c r="J33" s="222"/>
      <c r="K33" s="223"/>
      <c r="L33" s="223"/>
      <c r="M33" s="222"/>
      <c r="N33" s="222"/>
      <c r="O33" s="222"/>
      <c r="P33" s="222"/>
      <c r="Q33" s="222"/>
      <c r="R33" s="223"/>
      <c r="S33" s="222"/>
      <c r="T33" s="222"/>
    </row>
    <row r="34" spans="1:20" s="224" customFormat="1" ht="17.25" customHeight="1">
      <c r="B34" s="118"/>
      <c r="C34" s="118"/>
      <c r="D34" s="118"/>
      <c r="G34" s="225"/>
      <c r="H34" s="225"/>
      <c r="I34" s="226"/>
      <c r="J34" s="95"/>
      <c r="T34" s="90" t="s">
        <v>2</v>
      </c>
    </row>
    <row r="35" spans="1:20" ht="17.25" customHeight="1">
      <c r="A35" s="91" t="s">
        <v>16</v>
      </c>
      <c r="B35" s="91"/>
      <c r="C35" s="92"/>
      <c r="D35" s="92"/>
      <c r="E35" s="103"/>
      <c r="F35" s="103"/>
      <c r="G35" s="98"/>
      <c r="H35" s="163"/>
      <c r="J35" s="95"/>
      <c r="K35" s="95"/>
      <c r="L35" s="95"/>
      <c r="M35" s="95"/>
      <c r="N35" s="95"/>
      <c r="O35" s="95"/>
      <c r="P35" s="95"/>
      <c r="R35" s="95"/>
    </row>
    <row r="36" spans="1:20" ht="17.25" customHeight="1">
      <c r="A36" s="164" t="s">
        <v>316</v>
      </c>
      <c r="C36" s="97"/>
      <c r="D36" s="97"/>
      <c r="E36" s="96"/>
      <c r="F36" s="97"/>
      <c r="G36" s="98"/>
      <c r="H36" s="163"/>
      <c r="I36" s="227"/>
      <c r="J36" s="95"/>
      <c r="K36" s="95"/>
      <c r="L36" s="95"/>
      <c r="M36" s="95"/>
      <c r="N36" s="95"/>
      <c r="O36" s="95"/>
      <c r="P36" s="95"/>
      <c r="Q36" s="95"/>
      <c r="R36" s="95"/>
    </row>
    <row r="37" spans="1:20" ht="17.25" customHeight="1">
      <c r="A37" s="165" t="s">
        <v>162</v>
      </c>
      <c r="C37" s="97"/>
      <c r="D37" s="97"/>
      <c r="E37" s="93"/>
      <c r="F37" s="93"/>
      <c r="G37" s="94"/>
      <c r="H37" s="162"/>
      <c r="I37" s="227"/>
      <c r="J37" s="386"/>
      <c r="K37" s="387"/>
      <c r="L37" s="387"/>
      <c r="M37" s="95"/>
      <c r="N37" s="95"/>
      <c r="O37" s="95"/>
      <c r="P37" s="95"/>
      <c r="Q37" s="95"/>
      <c r="R37" s="95"/>
    </row>
    <row r="38" spans="1:20" ht="17.25" customHeight="1">
      <c r="A38" s="3" t="s">
        <v>161</v>
      </c>
      <c r="C38" s="99"/>
      <c r="D38" s="99"/>
      <c r="E38" s="93"/>
      <c r="F38" s="93"/>
      <c r="G38" s="94"/>
      <c r="H38" s="162"/>
      <c r="I38" s="227"/>
      <c r="J38" s="388"/>
      <c r="K38" s="388"/>
      <c r="L38" s="389"/>
      <c r="M38" s="95"/>
      <c r="N38" s="95"/>
      <c r="O38" s="95"/>
      <c r="P38" s="95"/>
      <c r="Q38" s="95"/>
      <c r="R38" s="95"/>
    </row>
    <row r="39" spans="1:20" ht="17.25" customHeight="1">
      <c r="B39" s="104"/>
      <c r="C39" s="228"/>
      <c r="D39" s="228"/>
      <c r="E39" s="93"/>
      <c r="F39" s="93"/>
      <c r="G39" s="94"/>
      <c r="H39" s="162"/>
      <c r="I39" s="227"/>
      <c r="J39" s="388"/>
      <c r="K39" s="388"/>
      <c r="L39" s="389"/>
      <c r="M39" s="95"/>
      <c r="N39" s="95"/>
      <c r="O39" s="95"/>
      <c r="P39" s="95"/>
      <c r="Q39" s="95"/>
      <c r="R39" s="95"/>
    </row>
    <row r="40" spans="1:20" ht="17.25" customHeight="1">
      <c r="A40" s="100" t="s">
        <v>227</v>
      </c>
      <c r="B40" s="105"/>
      <c r="C40" s="97"/>
      <c r="D40" s="97"/>
      <c r="E40" s="93"/>
      <c r="F40" s="93"/>
      <c r="G40" s="101"/>
      <c r="H40" s="248"/>
      <c r="I40" s="229"/>
      <c r="J40" s="388"/>
      <c r="K40" s="388"/>
      <c r="L40" s="389"/>
      <c r="M40" s="95"/>
      <c r="N40" s="95"/>
      <c r="O40" s="95"/>
      <c r="P40" s="95"/>
      <c r="Q40" s="106"/>
      <c r="R40" s="95"/>
    </row>
    <row r="41" spans="1:20" ht="17.25" customHeight="1">
      <c r="A41" s="100" t="s">
        <v>199</v>
      </c>
      <c r="B41" s="107"/>
      <c r="G41" s="231"/>
      <c r="H41" s="249"/>
      <c r="I41" s="227"/>
      <c r="J41" s="388"/>
      <c r="K41" s="388"/>
      <c r="L41" s="389"/>
      <c r="M41" s="95"/>
      <c r="N41" s="95"/>
      <c r="O41" s="95"/>
      <c r="P41" s="95"/>
      <c r="Q41" s="95"/>
      <c r="R41" s="95"/>
    </row>
    <row r="42" spans="1:20" ht="15" customHeight="1">
      <c r="A42" s="108"/>
      <c r="B42" s="97"/>
      <c r="G42" s="98"/>
      <c r="H42" s="163"/>
      <c r="I42" s="227"/>
      <c r="J42" s="388"/>
      <c r="K42" s="388"/>
      <c r="L42" s="389"/>
      <c r="M42" s="95"/>
      <c r="N42" s="95"/>
      <c r="Q42" s="95"/>
    </row>
    <row r="43" spans="1:20" ht="15" customHeight="1">
      <c r="A43" s="232"/>
      <c r="B43" s="232"/>
      <c r="C43" s="232"/>
      <c r="D43" s="232"/>
      <c r="E43" s="232"/>
      <c r="F43" s="232"/>
      <c r="G43" s="232"/>
      <c r="H43" s="250"/>
      <c r="I43" s="227"/>
      <c r="J43" s="95"/>
      <c r="M43" s="95"/>
      <c r="N43" s="95"/>
      <c r="Q43" s="95"/>
    </row>
    <row r="44" spans="1:20" ht="15">
      <c r="A44" s="233"/>
      <c r="B44" s="233"/>
      <c r="C44" s="233"/>
      <c r="D44" s="233"/>
      <c r="E44" s="233"/>
      <c r="F44" s="233"/>
      <c r="G44" s="233"/>
      <c r="H44" s="251"/>
      <c r="I44" s="234"/>
      <c r="J44" s="234"/>
      <c r="M44" s="234"/>
      <c r="N44" s="234"/>
      <c r="O44" s="234"/>
      <c r="P44" s="234"/>
      <c r="Q44" s="234"/>
    </row>
    <row r="45" spans="1:20" ht="15" customHeight="1">
      <c r="A45" s="235"/>
      <c r="B45" s="236"/>
      <c r="C45" s="236"/>
      <c r="D45" s="236"/>
      <c r="E45" s="236"/>
      <c r="F45" s="236"/>
      <c r="G45" s="236"/>
      <c r="H45" s="236"/>
      <c r="I45" s="227"/>
      <c r="J45" s="95"/>
      <c r="M45" s="95"/>
      <c r="N45" s="95"/>
      <c r="Q45" s="95"/>
    </row>
    <row r="46" spans="1:20">
      <c r="A46" s="237"/>
      <c r="B46" s="237"/>
      <c r="C46" s="237"/>
      <c r="D46" s="237"/>
      <c r="E46" s="237"/>
      <c r="F46" s="237"/>
      <c r="G46" s="237"/>
      <c r="H46" s="252"/>
      <c r="I46" s="238"/>
    </row>
    <row r="47" spans="1:20" ht="15">
      <c r="A47" s="239"/>
      <c r="B47" s="240"/>
      <c r="C47" s="240"/>
      <c r="D47" s="240"/>
      <c r="E47" s="241"/>
      <c r="F47" s="241"/>
      <c r="G47" s="241"/>
      <c r="H47" s="244"/>
    </row>
    <row r="48" spans="1:20">
      <c r="A48" s="242"/>
      <c r="B48" s="242"/>
      <c r="C48" s="242"/>
      <c r="D48" s="242"/>
      <c r="E48" s="241"/>
      <c r="F48" s="241"/>
      <c r="G48" s="241"/>
      <c r="H48" s="244"/>
    </row>
    <row r="49" spans="1:8">
      <c r="A49" s="243"/>
      <c r="B49" s="242"/>
      <c r="C49" s="243"/>
      <c r="D49" s="242"/>
      <c r="E49" s="241"/>
      <c r="F49" s="241"/>
      <c r="G49" s="241"/>
      <c r="H49" s="244"/>
    </row>
    <row r="50" spans="1:8">
      <c r="A50" s="243"/>
      <c r="B50" s="242"/>
      <c r="C50" s="243"/>
      <c r="D50" s="242"/>
      <c r="E50" s="241"/>
      <c r="F50" s="241"/>
      <c r="G50" s="241"/>
      <c r="H50" s="244"/>
    </row>
    <row r="51" spans="1:8">
      <c r="A51" s="243"/>
      <c r="B51" s="242"/>
      <c r="C51" s="243"/>
      <c r="D51" s="242"/>
      <c r="E51" s="241"/>
      <c r="F51" s="241"/>
      <c r="G51" s="241"/>
      <c r="H51" s="244"/>
    </row>
    <row r="52" spans="1:8">
      <c r="A52" s="243"/>
      <c r="B52" s="242"/>
      <c r="C52" s="243"/>
      <c r="D52" s="242"/>
      <c r="E52" s="241"/>
      <c r="F52" s="241"/>
      <c r="G52" s="241"/>
      <c r="H52" s="244"/>
    </row>
    <row r="53" spans="1:8">
      <c r="A53" s="243"/>
      <c r="B53" s="242"/>
      <c r="C53" s="243"/>
      <c r="D53" s="242"/>
      <c r="E53" s="241"/>
      <c r="F53" s="241"/>
      <c r="G53" s="241"/>
      <c r="H53" s="244"/>
    </row>
    <row r="56" spans="1:8" ht="15">
      <c r="A56" s="244"/>
      <c r="B56" s="194"/>
      <c r="C56" s="227"/>
    </row>
    <row r="57" spans="1:8" ht="15">
      <c r="A57" s="244"/>
      <c r="B57" s="176"/>
      <c r="C57" s="175"/>
      <c r="D57" s="175"/>
      <c r="E57" s="175"/>
      <c r="F57" s="175"/>
      <c r="G57" s="175"/>
    </row>
    <row r="58" spans="1:8" ht="15">
      <c r="A58" s="244"/>
      <c r="B58" s="176"/>
      <c r="C58" s="227"/>
    </row>
    <row r="59" spans="1:8" ht="15">
      <c r="A59" s="244"/>
      <c r="B59" s="176"/>
      <c r="C59" s="227"/>
    </row>
    <row r="60" spans="1:8" ht="15">
      <c r="A60" s="244"/>
      <c r="B60" s="176"/>
      <c r="C60" s="227"/>
    </row>
    <row r="61" spans="1:8" ht="15">
      <c r="A61" s="244"/>
      <c r="B61" s="176"/>
      <c r="C61" s="227"/>
    </row>
    <row r="62" spans="1:8" ht="15">
      <c r="A62" s="244"/>
      <c r="B62" s="176"/>
      <c r="C62" s="227"/>
    </row>
    <row r="63" spans="1:8" ht="15">
      <c r="A63" s="244"/>
      <c r="B63" s="176"/>
      <c r="C63" s="227"/>
    </row>
    <row r="64" spans="1:8" ht="15">
      <c r="A64" s="244"/>
      <c r="B64" s="176"/>
      <c r="C64" s="175"/>
      <c r="D64" s="177"/>
      <c r="E64" s="177"/>
      <c r="F64" s="175"/>
      <c r="G64" s="175"/>
      <c r="H64" s="176"/>
    </row>
    <row r="65" spans="1:6" ht="15">
      <c r="A65" s="244"/>
      <c r="B65" s="176"/>
      <c r="C65" s="227"/>
    </row>
    <row r="66" spans="1:6" ht="15">
      <c r="A66" s="244"/>
      <c r="B66" s="176"/>
      <c r="C66" s="227"/>
    </row>
    <row r="67" spans="1:6" ht="15">
      <c r="A67" s="244"/>
      <c r="B67" s="176"/>
      <c r="C67" s="227"/>
    </row>
    <row r="68" spans="1:6" ht="15">
      <c r="A68" s="244"/>
      <c r="B68" s="176"/>
      <c r="C68" s="227"/>
    </row>
    <row r="69" spans="1:6" ht="15">
      <c r="A69" s="244"/>
      <c r="B69" s="176"/>
      <c r="C69" s="227"/>
    </row>
    <row r="70" spans="1:6" ht="15">
      <c r="A70" s="244"/>
      <c r="B70" s="176"/>
      <c r="C70" s="227"/>
    </row>
    <row r="71" spans="1:6" ht="15">
      <c r="A71" s="244"/>
      <c r="B71" s="176"/>
      <c r="C71" s="175"/>
      <c r="D71" s="175"/>
      <c r="E71" s="175"/>
      <c r="F71" s="175"/>
    </row>
    <row r="72" spans="1:6" ht="15">
      <c r="A72" s="244"/>
      <c r="B72" s="176"/>
      <c r="C72" s="227"/>
    </row>
    <row r="73" spans="1:6" ht="15">
      <c r="A73" s="244"/>
      <c r="B73" s="176"/>
      <c r="C73" s="227"/>
    </row>
    <row r="74" spans="1:6" ht="15">
      <c r="A74" s="244"/>
      <c r="B74" s="176"/>
      <c r="C74" s="227"/>
    </row>
    <row r="75" spans="1:6" ht="15">
      <c r="A75" s="244"/>
      <c r="B75" s="176"/>
      <c r="C75" s="227"/>
    </row>
  </sheetData>
  <sheetProtection formatCells="0" selectLockedCells="1" selectUnlockedCells="1"/>
  <mergeCells count="7">
    <mergeCell ref="A6:B7"/>
    <mergeCell ref="J6:T6"/>
    <mergeCell ref="B1:T1"/>
    <mergeCell ref="B2:T2"/>
    <mergeCell ref="I6:I7"/>
    <mergeCell ref="C6:E6"/>
    <mergeCell ref="G6:H7"/>
  </mergeCells>
  <conditionalFormatting sqref="U25">
    <cfRule type="duplicateValues" dxfId="13" priority="10"/>
  </conditionalFormatting>
  <conditionalFormatting sqref="U19">
    <cfRule type="duplicateValues" dxfId="12" priority="9"/>
  </conditionalFormatting>
  <conditionalFormatting sqref="U1:U8 U20:U24 U26:U27 U16:U18 U10:U11 U33:U1048576 U13">
    <cfRule type="duplicateValues" dxfId="11" priority="28"/>
  </conditionalFormatting>
  <conditionalFormatting sqref="U15">
    <cfRule type="duplicateValues" dxfId="10" priority="7"/>
  </conditionalFormatting>
  <conditionalFormatting sqref="U9">
    <cfRule type="duplicateValues" dxfId="9" priority="5"/>
  </conditionalFormatting>
  <conditionalFormatting sqref="U14">
    <cfRule type="duplicateValues" dxfId="8" priority="4"/>
  </conditionalFormatting>
  <conditionalFormatting sqref="U30">
    <cfRule type="duplicateValues" dxfId="7" priority="2"/>
  </conditionalFormatting>
  <conditionalFormatting sqref="U28:U29 U31:U32">
    <cfRule type="duplicateValues" dxfId="6" priority="3"/>
  </conditionalFormatting>
  <conditionalFormatting sqref="U12">
    <cfRule type="duplicateValues" dxfId="5" priority="1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77"/>
  <sheetViews>
    <sheetView showGridLines="0" zoomScale="85" zoomScaleNormal="85" zoomScaleSheetLayoutView="70" workbookViewId="0">
      <selection activeCell="A6" sqref="A6:B7"/>
    </sheetView>
  </sheetViews>
  <sheetFormatPr defaultColWidth="8" defaultRowHeight="14.25"/>
  <cols>
    <col min="1" max="1" width="18.125" style="179" customWidth="1"/>
    <col min="2" max="2" width="6.75" style="179" bestFit="1" customWidth="1"/>
    <col min="3" max="3" width="9" style="215" bestFit="1" customWidth="1"/>
    <col min="4" max="4" width="9.375" style="215" bestFit="1" customWidth="1"/>
    <col min="5" max="5" width="5.875" style="230" bestFit="1" customWidth="1"/>
    <col min="6" max="6" width="7.5" style="230" customWidth="1"/>
    <col min="7" max="7" width="30.875" style="230" bestFit="1" customWidth="1"/>
    <col min="8" max="8" width="14" style="293" bestFit="1" customWidth="1"/>
    <col min="9" max="9" width="9.5" style="215" customWidth="1"/>
    <col min="10" max="10" width="10.625" style="93" bestFit="1" customWidth="1"/>
    <col min="11" max="11" width="9" style="253" bestFit="1" customWidth="1"/>
    <col min="12" max="12" width="16.375" style="93" bestFit="1" customWidth="1"/>
    <col min="13" max="13" width="7.5" style="93" bestFit="1" customWidth="1"/>
    <col min="14" max="14" width="10" style="93" bestFit="1" customWidth="1"/>
    <col min="15" max="15" width="10.25" style="93" bestFit="1" customWidth="1"/>
    <col min="16" max="16" width="12.5" style="93" bestFit="1" customWidth="1"/>
    <col min="17" max="17" width="14.5" style="93" bestFit="1" customWidth="1"/>
    <col min="18" max="18" width="9" style="93" bestFit="1" customWidth="1"/>
    <col min="19" max="19" width="14.5" style="93" bestFit="1" customWidth="1"/>
    <col min="20" max="20" width="10.25" style="93" bestFit="1" customWidth="1"/>
    <col min="21" max="21" width="12.25" style="93" bestFit="1" customWidth="1"/>
    <col min="22" max="22" width="8.625" style="93" bestFit="1" customWidth="1"/>
    <col min="23" max="24" width="9" style="253" bestFit="1" customWidth="1"/>
    <col min="25" max="25" width="7.5" style="253" bestFit="1" customWidth="1"/>
    <col min="26" max="26" width="7.875" style="253" hidden="1" customWidth="1"/>
    <col min="27" max="27" width="6.125" style="93" bestFit="1" customWidth="1"/>
    <col min="28" max="16384" width="8" style="93"/>
  </cols>
  <sheetData>
    <row r="1" spans="1:33" ht="26.25">
      <c r="B1" s="550" t="s">
        <v>42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</row>
    <row r="2" spans="1:33" ht="20.25" customHeight="1">
      <c r="B2" s="551" t="s">
        <v>234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33" ht="15">
      <c r="A3" s="181"/>
      <c r="B3" s="182"/>
      <c r="C3" s="182"/>
      <c r="D3" s="182"/>
      <c r="E3" s="182"/>
      <c r="F3" s="182"/>
      <c r="G3" s="182"/>
      <c r="H3" s="281"/>
      <c r="I3" s="182"/>
    </row>
    <row r="4" spans="1:33" ht="24" customHeight="1">
      <c r="A4" s="102" t="s">
        <v>8</v>
      </c>
      <c r="B4" s="184"/>
      <c r="C4" s="185"/>
      <c r="D4" s="185"/>
      <c r="E4" s="186"/>
      <c r="F4" s="186"/>
      <c r="G4" s="187"/>
      <c r="H4" s="282"/>
      <c r="I4" s="188"/>
    </row>
    <row r="5" spans="1:33" ht="17.25" customHeight="1">
      <c r="A5" s="192"/>
      <c r="B5" s="184"/>
      <c r="C5" s="185"/>
      <c r="D5" s="185"/>
      <c r="E5" s="186"/>
      <c r="F5" s="186"/>
      <c r="G5" s="186"/>
      <c r="H5" s="283"/>
      <c r="I5" s="188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33" ht="27" customHeight="1">
      <c r="A6" s="545" t="s">
        <v>513</v>
      </c>
      <c r="B6" s="546"/>
      <c r="C6" s="554" t="s">
        <v>153</v>
      </c>
      <c r="D6" s="555"/>
      <c r="E6" s="556"/>
      <c r="F6" s="446" t="s">
        <v>0</v>
      </c>
      <c r="G6" s="557" t="s">
        <v>159</v>
      </c>
      <c r="H6" s="561"/>
      <c r="I6" s="562" t="s">
        <v>236</v>
      </c>
      <c r="J6" s="549" t="s">
        <v>230</v>
      </c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</row>
    <row r="7" spans="1:33" s="260" customFormat="1" ht="30">
      <c r="A7" s="547"/>
      <c r="B7" s="548"/>
      <c r="C7" s="447" t="s">
        <v>231</v>
      </c>
      <c r="D7" s="448" t="s">
        <v>29</v>
      </c>
      <c r="E7" s="166" t="s">
        <v>225</v>
      </c>
      <c r="F7" s="449" t="s">
        <v>160</v>
      </c>
      <c r="G7" s="559"/>
      <c r="H7" s="560"/>
      <c r="I7" s="553"/>
      <c r="J7" s="255" t="s">
        <v>12</v>
      </c>
      <c r="K7" s="256" t="s">
        <v>235</v>
      </c>
      <c r="L7" s="297" t="s">
        <v>9</v>
      </c>
      <c r="M7" s="258" t="s">
        <v>1</v>
      </c>
      <c r="N7" s="255" t="s">
        <v>11</v>
      </c>
      <c r="O7" s="255" t="s">
        <v>15</v>
      </c>
      <c r="P7" s="255" t="s">
        <v>10</v>
      </c>
      <c r="Q7" s="257" t="s">
        <v>47</v>
      </c>
      <c r="R7" s="255" t="s">
        <v>36</v>
      </c>
      <c r="S7" s="259" t="s">
        <v>224</v>
      </c>
      <c r="T7" s="259" t="s">
        <v>223</v>
      </c>
      <c r="U7" s="255" t="s">
        <v>48</v>
      </c>
      <c r="V7" s="255" t="s">
        <v>32</v>
      </c>
      <c r="W7" s="255" t="s">
        <v>13</v>
      </c>
      <c r="X7" s="255" t="s">
        <v>38</v>
      </c>
      <c r="Y7" s="255" t="s">
        <v>50</v>
      </c>
      <c r="Z7" s="255" t="s">
        <v>51</v>
      </c>
    </row>
    <row r="8" spans="1:33" ht="18" customHeight="1">
      <c r="A8" s="452"/>
      <c r="B8" s="453"/>
      <c r="C8" s="454"/>
      <c r="D8" s="454"/>
      <c r="E8" s="454"/>
      <c r="F8" s="483"/>
      <c r="G8" s="489" t="s">
        <v>480</v>
      </c>
      <c r="H8" s="490" t="s">
        <v>481</v>
      </c>
      <c r="I8" s="485">
        <v>44414</v>
      </c>
      <c r="J8" s="413" t="s">
        <v>198</v>
      </c>
      <c r="K8" s="262">
        <f>I8+15</f>
        <v>44429</v>
      </c>
      <c r="L8" s="414">
        <f>I8+25</f>
        <v>44439</v>
      </c>
      <c r="M8" s="261">
        <f>I8+22</f>
        <v>44436</v>
      </c>
      <c r="N8" s="261">
        <f>I8+19</f>
        <v>44433</v>
      </c>
      <c r="O8" s="261" t="s">
        <v>198</v>
      </c>
      <c r="P8" s="261">
        <f>I8+20</f>
        <v>44434</v>
      </c>
      <c r="Q8" s="261" t="s">
        <v>198</v>
      </c>
      <c r="R8" s="261" t="s">
        <v>198</v>
      </c>
      <c r="S8" s="261" t="s">
        <v>198</v>
      </c>
      <c r="T8" s="261" t="s">
        <v>198</v>
      </c>
      <c r="U8" s="261" t="s">
        <v>198</v>
      </c>
      <c r="V8" s="261" t="s">
        <v>198</v>
      </c>
      <c r="W8" s="261" t="s">
        <v>198</v>
      </c>
      <c r="X8" s="261" t="s">
        <v>198</v>
      </c>
      <c r="Y8" s="261" t="s">
        <v>198</v>
      </c>
      <c r="Z8" s="261" t="s">
        <v>198</v>
      </c>
      <c r="AA8" s="208" t="s">
        <v>82</v>
      </c>
      <c r="AC8" s="94"/>
    </row>
    <row r="9" spans="1:33" ht="18" customHeight="1">
      <c r="A9" s="412" t="s">
        <v>434</v>
      </c>
      <c r="B9" s="419" t="s">
        <v>435</v>
      </c>
      <c r="C9" s="310"/>
      <c r="D9" s="310">
        <v>44410</v>
      </c>
      <c r="E9" s="310" t="s">
        <v>239</v>
      </c>
      <c r="F9" s="438">
        <f>D9+2</f>
        <v>44412</v>
      </c>
      <c r="G9" s="491" t="s">
        <v>489</v>
      </c>
      <c r="H9" s="422" t="s">
        <v>490</v>
      </c>
      <c r="I9" s="486">
        <v>44415</v>
      </c>
      <c r="J9" s="302" t="s">
        <v>198</v>
      </c>
      <c r="K9" s="302" t="s">
        <v>198</v>
      </c>
      <c r="L9" s="302" t="s">
        <v>198</v>
      </c>
      <c r="M9" s="302" t="s">
        <v>198</v>
      </c>
      <c r="N9" s="302" t="s">
        <v>198</v>
      </c>
      <c r="O9" s="302" t="s">
        <v>198</v>
      </c>
      <c r="P9" s="302" t="s">
        <v>198</v>
      </c>
      <c r="Q9" s="302">
        <f>I9+14</f>
        <v>44429</v>
      </c>
      <c r="R9" s="302">
        <f>I9+16</f>
        <v>44431</v>
      </c>
      <c r="S9" s="302">
        <f>I9+21</f>
        <v>44436</v>
      </c>
      <c r="T9" s="302">
        <f>I9+22</f>
        <v>44437</v>
      </c>
      <c r="U9" s="302">
        <f>I9+24</f>
        <v>44439</v>
      </c>
      <c r="V9" s="302">
        <f>I9+26</f>
        <v>44441</v>
      </c>
      <c r="W9" s="302" t="s">
        <v>198</v>
      </c>
      <c r="X9" s="302" t="s">
        <v>198</v>
      </c>
      <c r="Y9" s="302" t="s">
        <v>198</v>
      </c>
      <c r="Z9" s="302" t="s">
        <v>198</v>
      </c>
      <c r="AA9" s="195" t="s">
        <v>49</v>
      </c>
      <c r="AB9"/>
      <c r="AC9" s="101"/>
      <c r="AD9" s="309"/>
      <c r="AE9" s="309"/>
      <c r="AF9" s="308"/>
      <c r="AG9" s="309"/>
    </row>
    <row r="10" spans="1:33" ht="18" customHeight="1">
      <c r="A10" s="298" t="str">
        <f>'NORTH EUROPE via SIN'!A10</f>
        <v>SANTA LOUKIA</v>
      </c>
      <c r="B10" s="420" t="str">
        <f>'NORTH EUROPE via SIN'!B10</f>
        <v>167S</v>
      </c>
      <c r="C10" s="401"/>
      <c r="D10" s="401">
        <v>44409</v>
      </c>
      <c r="E10" s="401" t="s">
        <v>79</v>
      </c>
      <c r="F10" s="439">
        <f>D10+2</f>
        <v>44411</v>
      </c>
      <c r="G10" s="515" t="str">
        <f>'NORTH EUROPE via SIN'!G12</f>
        <v>COSCO SHIPPING SAGITTARIUS</v>
      </c>
      <c r="H10" s="516" t="str">
        <f>'NORTH EUROPE via SIN'!H12</f>
        <v>014W</v>
      </c>
      <c r="I10" s="487">
        <f>'NORTH EUROPE via SIN'!I12</f>
        <v>44417</v>
      </c>
      <c r="J10" s="210">
        <f>I10+15</f>
        <v>44432</v>
      </c>
      <c r="K10" s="210" t="s">
        <v>198</v>
      </c>
      <c r="L10" s="210" t="s">
        <v>198</v>
      </c>
      <c r="M10" s="210" t="s">
        <v>198</v>
      </c>
      <c r="N10" s="210" t="s">
        <v>198</v>
      </c>
      <c r="O10" s="210" t="s">
        <v>198</v>
      </c>
      <c r="P10" s="210" t="s">
        <v>198</v>
      </c>
      <c r="Q10" s="210" t="s">
        <v>198</v>
      </c>
      <c r="R10" s="210" t="s">
        <v>198</v>
      </c>
      <c r="S10" s="210" t="s">
        <v>198</v>
      </c>
      <c r="T10" s="210" t="s">
        <v>198</v>
      </c>
      <c r="U10" s="210" t="s">
        <v>198</v>
      </c>
      <c r="V10" s="210" t="s">
        <v>198</v>
      </c>
      <c r="W10" s="210" t="s">
        <v>198</v>
      </c>
      <c r="X10" s="210" t="s">
        <v>198</v>
      </c>
      <c r="Y10" s="210" t="s">
        <v>198</v>
      </c>
      <c r="Z10" s="210" t="s">
        <v>198</v>
      </c>
      <c r="AA10" s="211" t="s">
        <v>71</v>
      </c>
      <c r="AC10" s="231"/>
    </row>
    <row r="11" spans="1:33" ht="18" customHeight="1">
      <c r="A11" s="204" t="str">
        <f>'NORTH EUROPE via SIN'!A11</f>
        <v>CSCL LIMA</v>
      </c>
      <c r="B11" s="205" t="str">
        <f>'NORTH EUROPE via SIN'!B11</f>
        <v>111S</v>
      </c>
      <c r="C11" s="402"/>
      <c r="D11" s="402">
        <v>44410</v>
      </c>
      <c r="E11" s="402" t="s">
        <v>31</v>
      </c>
      <c r="F11" s="440">
        <f>D11+2</f>
        <v>44412</v>
      </c>
      <c r="G11" s="499" t="s">
        <v>402</v>
      </c>
      <c r="H11" s="500"/>
      <c r="I11" s="434">
        <v>44416</v>
      </c>
      <c r="J11" s="202" t="s">
        <v>198</v>
      </c>
      <c r="K11" s="303">
        <f>I11+16</f>
        <v>44432</v>
      </c>
      <c r="L11" s="202" t="s">
        <v>198</v>
      </c>
      <c r="M11" s="202" t="s">
        <v>198</v>
      </c>
      <c r="N11" s="202" t="s">
        <v>198</v>
      </c>
      <c r="O11" s="202" t="s">
        <v>198</v>
      </c>
      <c r="P11" s="202" t="s">
        <v>198</v>
      </c>
      <c r="Q11" s="202" t="s">
        <v>198</v>
      </c>
      <c r="R11" s="202" t="s">
        <v>198</v>
      </c>
      <c r="S11" s="202" t="s">
        <v>198</v>
      </c>
      <c r="T11" s="202" t="s">
        <v>198</v>
      </c>
      <c r="U11" s="202" t="s">
        <v>198</v>
      </c>
      <c r="V11" s="202" t="s">
        <v>198</v>
      </c>
      <c r="W11" s="303">
        <f>I11+19</f>
        <v>44435</v>
      </c>
      <c r="X11" s="303">
        <f>I11+22</f>
        <v>44438</v>
      </c>
      <c r="Y11" s="303">
        <f>I11+24</f>
        <v>44440</v>
      </c>
      <c r="Z11" s="210" t="s">
        <v>198</v>
      </c>
      <c r="AA11" s="199" t="s">
        <v>83</v>
      </c>
      <c r="AB11"/>
    </row>
    <row r="12" spans="1:33" ht="18" customHeight="1">
      <c r="A12" s="459"/>
      <c r="B12" s="460"/>
      <c r="C12" s="403"/>
      <c r="D12" s="403"/>
      <c r="E12" s="404"/>
      <c r="F12" s="441"/>
      <c r="G12" s="495" t="s">
        <v>505</v>
      </c>
      <c r="H12" s="496" t="s">
        <v>506</v>
      </c>
      <c r="I12" s="296">
        <v>44417</v>
      </c>
      <c r="J12" s="304">
        <f>I12+15</f>
        <v>44432</v>
      </c>
      <c r="K12" s="304" t="s">
        <v>198</v>
      </c>
      <c r="L12" s="305">
        <f>I12+20</f>
        <v>44437</v>
      </c>
      <c r="M12" s="305">
        <f>I12+23</f>
        <v>44440</v>
      </c>
      <c r="N12" s="305">
        <f>I12+25</f>
        <v>44442</v>
      </c>
      <c r="O12" s="305">
        <f>I12+18</f>
        <v>44435</v>
      </c>
      <c r="P12" s="304" t="s">
        <v>198</v>
      </c>
      <c r="Q12" s="304" t="s">
        <v>198</v>
      </c>
      <c r="R12" s="304" t="s">
        <v>198</v>
      </c>
      <c r="S12" s="304" t="s">
        <v>198</v>
      </c>
      <c r="T12" s="304" t="s">
        <v>198</v>
      </c>
      <c r="U12" s="304" t="s">
        <v>198</v>
      </c>
      <c r="V12" s="304" t="s">
        <v>198</v>
      </c>
      <c r="W12" s="304" t="s">
        <v>198</v>
      </c>
      <c r="X12" s="304" t="s">
        <v>198</v>
      </c>
      <c r="Y12" s="304" t="s">
        <v>198</v>
      </c>
      <c r="Z12" s="304" t="s">
        <v>198</v>
      </c>
      <c r="AA12" s="93" t="s">
        <v>81</v>
      </c>
    </row>
    <row r="13" spans="1:33" ht="18" customHeight="1">
      <c r="A13" s="452"/>
      <c r="B13" s="453"/>
      <c r="C13" s="458"/>
      <c r="D13" s="458"/>
      <c r="E13" s="458"/>
      <c r="F13" s="484"/>
      <c r="G13" s="489" t="s">
        <v>482</v>
      </c>
      <c r="H13" s="494" t="s">
        <v>483</v>
      </c>
      <c r="I13" s="488">
        <f>I8+7</f>
        <v>44421</v>
      </c>
      <c r="J13" s="262" t="s">
        <v>198</v>
      </c>
      <c r="K13" s="261">
        <f>I13+15</f>
        <v>44436</v>
      </c>
      <c r="L13" s="262">
        <f>I13+25</f>
        <v>44446</v>
      </c>
      <c r="M13" s="262">
        <f>I13+22</f>
        <v>44443</v>
      </c>
      <c r="N13" s="262">
        <f>I13+19</f>
        <v>44440</v>
      </c>
      <c r="O13" s="262" t="s">
        <v>198</v>
      </c>
      <c r="P13" s="262">
        <f>I13+20</f>
        <v>44441</v>
      </c>
      <c r="Q13" s="262" t="s">
        <v>198</v>
      </c>
      <c r="R13" s="262" t="s">
        <v>198</v>
      </c>
      <c r="S13" s="262" t="s">
        <v>198</v>
      </c>
      <c r="T13" s="262" t="s">
        <v>198</v>
      </c>
      <c r="U13" s="262" t="s">
        <v>198</v>
      </c>
      <c r="V13" s="262" t="s">
        <v>198</v>
      </c>
      <c r="W13" s="262" t="s">
        <v>198</v>
      </c>
      <c r="X13" s="262" t="s">
        <v>198</v>
      </c>
      <c r="Y13" s="262" t="s">
        <v>198</v>
      </c>
      <c r="Z13" s="262" t="s">
        <v>198</v>
      </c>
    </row>
    <row r="14" spans="1:33" ht="18" customHeight="1">
      <c r="A14" s="412"/>
      <c r="B14" s="400"/>
      <c r="C14" s="310"/>
      <c r="D14" s="310">
        <f>D9+7</f>
        <v>44417</v>
      </c>
      <c r="E14" s="310" t="s">
        <v>239</v>
      </c>
      <c r="F14" s="438">
        <f>D14+2</f>
        <v>44419</v>
      </c>
      <c r="G14" s="511" t="s">
        <v>491</v>
      </c>
      <c r="H14" s="512" t="s">
        <v>492</v>
      </c>
      <c r="I14" s="486">
        <f>I9+7</f>
        <v>44422</v>
      </c>
      <c r="J14" s="302" t="s">
        <v>198</v>
      </c>
      <c r="K14" s="302" t="s">
        <v>198</v>
      </c>
      <c r="L14" s="302" t="s">
        <v>198</v>
      </c>
      <c r="M14" s="302" t="s">
        <v>198</v>
      </c>
      <c r="N14" s="302" t="s">
        <v>198</v>
      </c>
      <c r="O14" s="302" t="s">
        <v>198</v>
      </c>
      <c r="P14" s="302" t="s">
        <v>198</v>
      </c>
      <c r="Q14" s="302">
        <f>I14+14</f>
        <v>44436</v>
      </c>
      <c r="R14" s="302">
        <f>I14+16</f>
        <v>44438</v>
      </c>
      <c r="S14" s="302">
        <f>I14+21</f>
        <v>44443</v>
      </c>
      <c r="T14" s="302">
        <f>I14+22</f>
        <v>44444</v>
      </c>
      <c r="U14" s="302">
        <f>I14+24</f>
        <v>44446</v>
      </c>
      <c r="V14" s="302">
        <f>I14+26</f>
        <v>44448</v>
      </c>
      <c r="W14" s="302" t="s">
        <v>198</v>
      </c>
      <c r="X14" s="302" t="s">
        <v>198</v>
      </c>
      <c r="Y14" s="302" t="s">
        <v>198</v>
      </c>
      <c r="Z14" s="302" t="s">
        <v>198</v>
      </c>
    </row>
    <row r="15" spans="1:33" ht="18" customHeight="1">
      <c r="A15" s="298" t="str">
        <f>'NORTH EUROPE via SIN'!A15</f>
        <v>CAPE FAWLEY</v>
      </c>
      <c r="B15" s="420" t="str">
        <f>'NORTH EUROPE via SIN'!B15</f>
        <v>058S</v>
      </c>
      <c r="C15" s="401"/>
      <c r="D15" s="401">
        <f>D10+7</f>
        <v>44416</v>
      </c>
      <c r="E15" s="401" t="s">
        <v>79</v>
      </c>
      <c r="F15" s="439">
        <f>D15+2</f>
        <v>44418</v>
      </c>
      <c r="G15" s="492" t="str">
        <f>'NORTH EUROPE via SIN'!G17</f>
        <v>COSCO SHIPPING VIRGO</v>
      </c>
      <c r="H15" s="385" t="str">
        <f>'NORTH EUROPE via SIN'!H17</f>
        <v>016W</v>
      </c>
      <c r="I15" s="214">
        <f t="shared" ref="I15:I31" si="0">I10+7</f>
        <v>44424</v>
      </c>
      <c r="J15" s="210">
        <f>I15+15</f>
        <v>44439</v>
      </c>
      <c r="K15" s="210" t="s">
        <v>198</v>
      </c>
      <c r="L15" s="210" t="s">
        <v>198</v>
      </c>
      <c r="M15" s="210" t="s">
        <v>198</v>
      </c>
      <c r="N15" s="210" t="s">
        <v>198</v>
      </c>
      <c r="O15" s="210" t="s">
        <v>198</v>
      </c>
      <c r="P15" s="210" t="s">
        <v>198</v>
      </c>
      <c r="Q15" s="210" t="s">
        <v>198</v>
      </c>
      <c r="R15" s="210" t="s">
        <v>198</v>
      </c>
      <c r="S15" s="210" t="s">
        <v>198</v>
      </c>
      <c r="T15" s="210" t="s">
        <v>198</v>
      </c>
      <c r="U15" s="210" t="s">
        <v>198</v>
      </c>
      <c r="V15" s="210" t="s">
        <v>198</v>
      </c>
      <c r="W15" s="210" t="s">
        <v>198</v>
      </c>
      <c r="X15" s="210" t="s">
        <v>198</v>
      </c>
      <c r="Y15" s="210" t="s">
        <v>198</v>
      </c>
      <c r="Z15" s="210" t="s">
        <v>198</v>
      </c>
    </row>
    <row r="16" spans="1:33" ht="18" customHeight="1">
      <c r="A16" s="204" t="str">
        <f>'NORTH EUROPE via SIN'!A16</f>
        <v>LADY OF LUCK</v>
      </c>
      <c r="B16" s="205" t="str">
        <f>'NORTH EUROPE via SIN'!B16</f>
        <v>160S</v>
      </c>
      <c r="C16" s="402"/>
      <c r="D16" s="402">
        <f>D11+7</f>
        <v>44417</v>
      </c>
      <c r="E16" s="402" t="s">
        <v>31</v>
      </c>
      <c r="F16" s="440">
        <f>D16+2</f>
        <v>44419</v>
      </c>
      <c r="G16" s="493" t="s">
        <v>497</v>
      </c>
      <c r="H16" s="311" t="s">
        <v>498</v>
      </c>
      <c r="I16" s="434">
        <f t="shared" si="0"/>
        <v>44423</v>
      </c>
      <c r="J16" s="202" t="s">
        <v>198</v>
      </c>
      <c r="K16" s="303">
        <f>I16+16</f>
        <v>44439</v>
      </c>
      <c r="L16" s="202" t="s">
        <v>198</v>
      </c>
      <c r="M16" s="202" t="s">
        <v>198</v>
      </c>
      <c r="N16" s="202" t="s">
        <v>198</v>
      </c>
      <c r="O16" s="202" t="s">
        <v>198</v>
      </c>
      <c r="P16" s="202" t="s">
        <v>198</v>
      </c>
      <c r="Q16" s="202" t="s">
        <v>198</v>
      </c>
      <c r="R16" s="202" t="s">
        <v>198</v>
      </c>
      <c r="S16" s="202" t="s">
        <v>198</v>
      </c>
      <c r="T16" s="202" t="s">
        <v>198</v>
      </c>
      <c r="U16" s="202" t="s">
        <v>198</v>
      </c>
      <c r="V16" s="202" t="s">
        <v>198</v>
      </c>
      <c r="W16" s="303">
        <f>I16+19</f>
        <v>44442</v>
      </c>
      <c r="X16" s="303">
        <f>I16+22</f>
        <v>44445</v>
      </c>
      <c r="Y16" s="303">
        <f>I16+24</f>
        <v>44447</v>
      </c>
      <c r="Z16" s="302" t="s">
        <v>198</v>
      </c>
    </row>
    <row r="17" spans="1:26" ht="18" customHeight="1">
      <c r="A17" s="459"/>
      <c r="B17" s="460"/>
      <c r="C17" s="403"/>
      <c r="D17" s="403"/>
      <c r="E17" s="404"/>
      <c r="F17" s="441"/>
      <c r="G17" s="519" t="s">
        <v>507</v>
      </c>
      <c r="H17" s="520" t="s">
        <v>508</v>
      </c>
      <c r="I17" s="296">
        <f>I12+7</f>
        <v>44424</v>
      </c>
      <c r="J17" s="304">
        <f>I17+15</f>
        <v>44439</v>
      </c>
      <c r="K17" s="304" t="s">
        <v>198</v>
      </c>
      <c r="L17" s="305">
        <f>I17+20</f>
        <v>44444</v>
      </c>
      <c r="M17" s="305">
        <f>I17+23</f>
        <v>44447</v>
      </c>
      <c r="N17" s="305">
        <f>I17+25</f>
        <v>44449</v>
      </c>
      <c r="O17" s="305">
        <f>I17+18</f>
        <v>44442</v>
      </c>
      <c r="P17" s="304" t="s">
        <v>198</v>
      </c>
      <c r="Q17" s="304" t="s">
        <v>198</v>
      </c>
      <c r="R17" s="304" t="s">
        <v>198</v>
      </c>
      <c r="S17" s="304" t="s">
        <v>198</v>
      </c>
      <c r="T17" s="304" t="s">
        <v>198</v>
      </c>
      <c r="U17" s="304" t="s">
        <v>198</v>
      </c>
      <c r="V17" s="304" t="s">
        <v>198</v>
      </c>
      <c r="W17" s="304" t="s">
        <v>198</v>
      </c>
      <c r="X17" s="304" t="s">
        <v>198</v>
      </c>
      <c r="Y17" s="304" t="s">
        <v>198</v>
      </c>
      <c r="Z17" s="304" t="s">
        <v>198</v>
      </c>
    </row>
    <row r="18" spans="1:26" ht="18" customHeight="1">
      <c r="A18" s="452"/>
      <c r="B18" s="453"/>
      <c r="C18" s="458"/>
      <c r="D18" s="461"/>
      <c r="E18" s="458"/>
      <c r="F18" s="484"/>
      <c r="G18" s="509" t="s">
        <v>484</v>
      </c>
      <c r="H18" s="510" t="s">
        <v>485</v>
      </c>
      <c r="I18" s="485">
        <f t="shared" si="0"/>
        <v>44428</v>
      </c>
      <c r="J18" s="413" t="s">
        <v>198</v>
      </c>
      <c r="K18" s="262">
        <f>I18+15</f>
        <v>44443</v>
      </c>
      <c r="L18" s="414">
        <f>I18+25</f>
        <v>44453</v>
      </c>
      <c r="M18" s="261">
        <f>I18+22</f>
        <v>44450</v>
      </c>
      <c r="N18" s="261">
        <f>I18+19</f>
        <v>44447</v>
      </c>
      <c r="O18" s="261" t="s">
        <v>198</v>
      </c>
      <c r="P18" s="261">
        <f>I18+20</f>
        <v>44448</v>
      </c>
      <c r="Q18" s="261" t="s">
        <v>198</v>
      </c>
      <c r="R18" s="261" t="s">
        <v>198</v>
      </c>
      <c r="S18" s="261" t="s">
        <v>198</v>
      </c>
      <c r="T18" s="261" t="s">
        <v>198</v>
      </c>
      <c r="U18" s="261" t="s">
        <v>198</v>
      </c>
      <c r="V18" s="261" t="s">
        <v>198</v>
      </c>
      <c r="W18" s="261" t="s">
        <v>198</v>
      </c>
      <c r="X18" s="261" t="s">
        <v>198</v>
      </c>
      <c r="Y18" s="261" t="s">
        <v>198</v>
      </c>
      <c r="Z18" s="261" t="s">
        <v>198</v>
      </c>
    </row>
    <row r="19" spans="1:26" ht="18" customHeight="1">
      <c r="A19" s="412"/>
      <c r="B19" s="419"/>
      <c r="C19" s="310"/>
      <c r="D19" s="310">
        <f>D14+7</f>
        <v>44424</v>
      </c>
      <c r="E19" s="310" t="s">
        <v>239</v>
      </c>
      <c r="F19" s="438">
        <f>D19+2</f>
        <v>44426</v>
      </c>
      <c r="G19" s="513" t="s">
        <v>493</v>
      </c>
      <c r="H19" s="514" t="s">
        <v>494</v>
      </c>
      <c r="I19" s="417">
        <f>I14+7</f>
        <v>44429</v>
      </c>
      <c r="J19" s="302" t="s">
        <v>198</v>
      </c>
      <c r="K19" s="302" t="s">
        <v>198</v>
      </c>
      <c r="L19" s="313" t="s">
        <v>198</v>
      </c>
      <c r="M19" s="302" t="s">
        <v>198</v>
      </c>
      <c r="N19" s="302" t="s">
        <v>198</v>
      </c>
      <c r="O19" s="302" t="s">
        <v>198</v>
      </c>
      <c r="P19" s="302" t="s">
        <v>198</v>
      </c>
      <c r="Q19" s="302">
        <f>I19+14</f>
        <v>44443</v>
      </c>
      <c r="R19" s="302">
        <f>I19+16</f>
        <v>44445</v>
      </c>
      <c r="S19" s="302">
        <f>I19+21</f>
        <v>44450</v>
      </c>
      <c r="T19" s="302">
        <f>I19+22</f>
        <v>44451</v>
      </c>
      <c r="U19" s="302">
        <f>I19+24</f>
        <v>44453</v>
      </c>
      <c r="V19" s="302">
        <f>I19+26</f>
        <v>44455</v>
      </c>
      <c r="W19" s="302" t="s">
        <v>198</v>
      </c>
      <c r="X19" s="302" t="s">
        <v>198</v>
      </c>
      <c r="Y19" s="302" t="s">
        <v>198</v>
      </c>
      <c r="Z19" s="302" t="s">
        <v>198</v>
      </c>
    </row>
    <row r="20" spans="1:26" ht="18" customHeight="1">
      <c r="A20" s="298" t="str">
        <f>'NORTH EUROPE via SIN'!A20</f>
        <v>GREEN HORIZON</v>
      </c>
      <c r="B20" s="420" t="str">
        <f>'NORTH EUROPE via SIN'!B20</f>
        <v>111S</v>
      </c>
      <c r="C20" s="401"/>
      <c r="D20" s="409">
        <f>D15+7</f>
        <v>44423</v>
      </c>
      <c r="E20" s="401" t="s">
        <v>79</v>
      </c>
      <c r="F20" s="439">
        <f>D20+2</f>
        <v>44425</v>
      </c>
      <c r="G20" s="492" t="str">
        <f>'NORTH EUROPE via SIN'!G22</f>
        <v>COSCO SHIPPING SCORPIO</v>
      </c>
      <c r="H20" s="284" t="str">
        <f>'NORTH EUROPE via SIN'!H22</f>
        <v>015W</v>
      </c>
      <c r="I20" s="214">
        <f t="shared" si="0"/>
        <v>44431</v>
      </c>
      <c r="J20" s="306">
        <f>I20+15</f>
        <v>44446</v>
      </c>
      <c r="K20" s="210" t="s">
        <v>198</v>
      </c>
      <c r="L20" s="307" t="s">
        <v>198</v>
      </c>
      <c r="M20" s="210" t="s">
        <v>198</v>
      </c>
      <c r="N20" s="210" t="s">
        <v>198</v>
      </c>
      <c r="O20" s="210" t="s">
        <v>198</v>
      </c>
      <c r="P20" s="210" t="s">
        <v>198</v>
      </c>
      <c r="Q20" s="210" t="s">
        <v>198</v>
      </c>
      <c r="R20" s="210" t="s">
        <v>198</v>
      </c>
      <c r="S20" s="210" t="s">
        <v>198</v>
      </c>
      <c r="T20" s="210" t="s">
        <v>198</v>
      </c>
      <c r="U20" s="210" t="s">
        <v>198</v>
      </c>
      <c r="V20" s="210" t="s">
        <v>198</v>
      </c>
      <c r="W20" s="210" t="s">
        <v>198</v>
      </c>
      <c r="X20" s="210" t="s">
        <v>198</v>
      </c>
      <c r="Y20" s="210" t="s">
        <v>198</v>
      </c>
      <c r="Z20" s="210" t="s">
        <v>198</v>
      </c>
    </row>
    <row r="21" spans="1:26" ht="18" customHeight="1">
      <c r="A21" s="204" t="str">
        <f>'NORTH EUROPE via SIN'!A21</f>
        <v>CSCL LIMA</v>
      </c>
      <c r="B21" s="421" t="str">
        <f>'NORTH EUROPE via SIN'!B21</f>
        <v>112S</v>
      </c>
      <c r="C21" s="402"/>
      <c r="D21" s="410">
        <f>D16+7</f>
        <v>44424</v>
      </c>
      <c r="E21" s="402" t="s">
        <v>31</v>
      </c>
      <c r="F21" s="440">
        <f>D21+2</f>
        <v>44426</v>
      </c>
      <c r="G21" s="517" t="s">
        <v>499</v>
      </c>
      <c r="H21" s="518" t="s">
        <v>500</v>
      </c>
      <c r="I21" s="434">
        <f t="shared" si="0"/>
        <v>44430</v>
      </c>
      <c r="J21" s="202" t="s">
        <v>198</v>
      </c>
      <c r="K21" s="303">
        <f>I21+16</f>
        <v>44446</v>
      </c>
      <c r="L21" s="202" t="s">
        <v>198</v>
      </c>
      <c r="M21" s="202" t="s">
        <v>198</v>
      </c>
      <c r="N21" s="202" t="s">
        <v>198</v>
      </c>
      <c r="O21" s="202" t="s">
        <v>198</v>
      </c>
      <c r="P21" s="202" t="s">
        <v>198</v>
      </c>
      <c r="Q21" s="202" t="s">
        <v>198</v>
      </c>
      <c r="R21" s="202" t="s">
        <v>198</v>
      </c>
      <c r="S21" s="202" t="s">
        <v>198</v>
      </c>
      <c r="T21" s="202" t="s">
        <v>198</v>
      </c>
      <c r="U21" s="202" t="s">
        <v>198</v>
      </c>
      <c r="V21" s="202" t="s">
        <v>198</v>
      </c>
      <c r="W21" s="303">
        <f>I21+19</f>
        <v>44449</v>
      </c>
      <c r="X21" s="303">
        <f>I21+22</f>
        <v>44452</v>
      </c>
      <c r="Y21" s="303">
        <f>I21+24</f>
        <v>44454</v>
      </c>
      <c r="Z21" s="300" t="s">
        <v>198</v>
      </c>
    </row>
    <row r="22" spans="1:26" ht="18" customHeight="1">
      <c r="A22" s="204"/>
      <c r="B22" s="205"/>
      <c r="C22" s="403"/>
      <c r="D22" s="462"/>
      <c r="E22" s="404"/>
      <c r="F22" s="441"/>
      <c r="G22" s="499" t="s">
        <v>402</v>
      </c>
      <c r="H22" s="500"/>
      <c r="I22" s="296">
        <f>I17+7</f>
        <v>44431</v>
      </c>
      <c r="J22" s="415">
        <f>I22+15</f>
        <v>44446</v>
      </c>
      <c r="K22" s="304" t="s">
        <v>198</v>
      </c>
      <c r="L22" s="416">
        <f>I22+20</f>
        <v>44451</v>
      </c>
      <c r="M22" s="305">
        <f>I22+23</f>
        <v>44454</v>
      </c>
      <c r="N22" s="305">
        <f>I22+25</f>
        <v>44456</v>
      </c>
      <c r="O22" s="305">
        <f>I22+18</f>
        <v>44449</v>
      </c>
      <c r="P22" s="304" t="s">
        <v>198</v>
      </c>
      <c r="Q22" s="304" t="s">
        <v>198</v>
      </c>
      <c r="R22" s="304" t="s">
        <v>198</v>
      </c>
      <c r="S22" s="304" t="s">
        <v>198</v>
      </c>
      <c r="T22" s="304" t="s">
        <v>198</v>
      </c>
      <c r="U22" s="304" t="s">
        <v>198</v>
      </c>
      <c r="V22" s="304" t="s">
        <v>198</v>
      </c>
      <c r="W22" s="304" t="s">
        <v>198</v>
      </c>
      <c r="X22" s="304" t="s">
        <v>198</v>
      </c>
      <c r="Y22" s="304" t="s">
        <v>198</v>
      </c>
      <c r="Z22" s="304" t="s">
        <v>198</v>
      </c>
    </row>
    <row r="23" spans="1:26" ht="18" customHeight="1">
      <c r="A23" s="497"/>
      <c r="B23" s="453"/>
      <c r="C23" s="458"/>
      <c r="D23" s="458"/>
      <c r="E23" s="458"/>
      <c r="F23" s="458"/>
      <c r="G23" s="472" t="s">
        <v>486</v>
      </c>
      <c r="H23" s="464" t="s">
        <v>487</v>
      </c>
      <c r="I23" s="266">
        <f t="shared" si="0"/>
        <v>44435</v>
      </c>
      <c r="J23" s="261" t="s">
        <v>198</v>
      </c>
      <c r="K23" s="261">
        <f>I23+15</f>
        <v>44450</v>
      </c>
      <c r="L23" s="261">
        <f>I23+25</f>
        <v>44460</v>
      </c>
      <c r="M23" s="261">
        <f>I23+22</f>
        <v>44457</v>
      </c>
      <c r="N23" s="261">
        <f>I23+19</f>
        <v>44454</v>
      </c>
      <c r="O23" s="261" t="s">
        <v>198</v>
      </c>
      <c r="P23" s="261">
        <f>I23+20</f>
        <v>44455</v>
      </c>
      <c r="Q23" s="261" t="s">
        <v>198</v>
      </c>
      <c r="R23" s="261" t="s">
        <v>198</v>
      </c>
      <c r="S23" s="261" t="s">
        <v>198</v>
      </c>
      <c r="T23" s="261" t="s">
        <v>198</v>
      </c>
      <c r="U23" s="261" t="s">
        <v>198</v>
      </c>
      <c r="V23" s="261" t="s">
        <v>198</v>
      </c>
      <c r="W23" s="261" t="s">
        <v>198</v>
      </c>
      <c r="X23" s="261" t="s">
        <v>198</v>
      </c>
      <c r="Y23" s="261" t="s">
        <v>198</v>
      </c>
      <c r="Z23" s="261" t="s">
        <v>198</v>
      </c>
    </row>
    <row r="24" spans="1:26" ht="18" customHeight="1">
      <c r="A24" s="474"/>
      <c r="B24" s="419"/>
      <c r="C24" s="310"/>
      <c r="D24" s="310">
        <f>D19+7</f>
        <v>44431</v>
      </c>
      <c r="E24" s="310" t="s">
        <v>239</v>
      </c>
      <c r="F24" s="310">
        <f>D24+2</f>
        <v>44433</v>
      </c>
      <c r="G24" s="263" t="s">
        <v>495</v>
      </c>
      <c r="H24" s="423" t="s">
        <v>496</v>
      </c>
      <c r="I24" s="417">
        <f>I19+7</f>
        <v>44436</v>
      </c>
      <c r="J24" s="302" t="s">
        <v>198</v>
      </c>
      <c r="K24" s="302" t="s">
        <v>198</v>
      </c>
      <c r="L24" s="302" t="s">
        <v>198</v>
      </c>
      <c r="M24" s="302" t="s">
        <v>198</v>
      </c>
      <c r="N24" s="302" t="s">
        <v>198</v>
      </c>
      <c r="O24" s="302" t="s">
        <v>198</v>
      </c>
      <c r="P24" s="302" t="s">
        <v>198</v>
      </c>
      <c r="Q24" s="302">
        <f>I24+14</f>
        <v>44450</v>
      </c>
      <c r="R24" s="302">
        <f>I24+16</f>
        <v>44452</v>
      </c>
      <c r="S24" s="302">
        <f>I24+21</f>
        <v>44457</v>
      </c>
      <c r="T24" s="302">
        <f>I24+22</f>
        <v>44458</v>
      </c>
      <c r="U24" s="302">
        <f>I24+24</f>
        <v>44460</v>
      </c>
      <c r="V24" s="302">
        <f>I24+26</f>
        <v>44462</v>
      </c>
      <c r="W24" s="302" t="s">
        <v>198</v>
      </c>
      <c r="X24" s="302" t="s">
        <v>198</v>
      </c>
      <c r="Y24" s="302" t="s">
        <v>198</v>
      </c>
      <c r="Z24" s="295" t="s">
        <v>198</v>
      </c>
    </row>
    <row r="25" spans="1:26" ht="18" customHeight="1">
      <c r="A25" s="298" t="str">
        <f>'NORTH EUROPE via SIN'!A25</f>
        <v>SANTA LOUKIA</v>
      </c>
      <c r="B25" s="420" t="str">
        <f>'NORTH EUROPE via SIN'!B25</f>
        <v>170S</v>
      </c>
      <c r="C25" s="401"/>
      <c r="D25" s="401">
        <f>+D20+7</f>
        <v>44430</v>
      </c>
      <c r="E25" s="401" t="s">
        <v>79</v>
      </c>
      <c r="F25" s="401">
        <f>D25+2</f>
        <v>44432</v>
      </c>
      <c r="G25" s="264" t="str">
        <f>'NORTH EUROPE via SIN'!G27</f>
        <v>COSCO SHIPPING UNIVERSE</v>
      </c>
      <c r="H25" s="284" t="str">
        <f>'NORTH EUROPE via SIN'!H27</f>
        <v>016W</v>
      </c>
      <c r="I25" s="214">
        <f t="shared" si="0"/>
        <v>44438</v>
      </c>
      <c r="J25" s="210">
        <f>I25+15</f>
        <v>44453</v>
      </c>
      <c r="K25" s="210" t="s">
        <v>198</v>
      </c>
      <c r="L25" s="210" t="s">
        <v>198</v>
      </c>
      <c r="M25" s="210" t="s">
        <v>198</v>
      </c>
      <c r="N25" s="210" t="s">
        <v>198</v>
      </c>
      <c r="O25" s="210" t="s">
        <v>198</v>
      </c>
      <c r="P25" s="210" t="s">
        <v>198</v>
      </c>
      <c r="Q25" s="210" t="s">
        <v>198</v>
      </c>
      <c r="R25" s="210" t="s">
        <v>198</v>
      </c>
      <c r="S25" s="210" t="s">
        <v>198</v>
      </c>
      <c r="T25" s="210" t="s">
        <v>198</v>
      </c>
      <c r="U25" s="210" t="s">
        <v>198</v>
      </c>
      <c r="V25" s="210" t="s">
        <v>198</v>
      </c>
      <c r="W25" s="210" t="s">
        <v>198</v>
      </c>
      <c r="X25" s="210" t="s">
        <v>198</v>
      </c>
      <c r="Y25" s="210" t="s">
        <v>198</v>
      </c>
      <c r="Z25" s="210" t="s">
        <v>198</v>
      </c>
    </row>
    <row r="26" spans="1:26" ht="18" customHeight="1">
      <c r="A26" s="463" t="str">
        <f>'NORTH EUROPE via SIN'!A26</f>
        <v xml:space="preserve"> LADY OF LUCK</v>
      </c>
      <c r="B26" s="205" t="str">
        <f>'NORTH EUROPE via SIN'!B26</f>
        <v>161S</v>
      </c>
      <c r="C26" s="402"/>
      <c r="D26" s="402">
        <f>D21+7</f>
        <v>44431</v>
      </c>
      <c r="E26" s="402" t="s">
        <v>31</v>
      </c>
      <c r="F26" s="402">
        <f>D26+2</f>
        <v>44433</v>
      </c>
      <c r="G26" s="473" t="s">
        <v>501</v>
      </c>
      <c r="H26" s="311" t="s">
        <v>502</v>
      </c>
      <c r="I26" s="265">
        <f t="shared" si="0"/>
        <v>44437</v>
      </c>
      <c r="J26" s="202" t="s">
        <v>198</v>
      </c>
      <c r="K26" s="303">
        <f>I26+16</f>
        <v>44453</v>
      </c>
      <c r="L26" s="202" t="s">
        <v>198</v>
      </c>
      <c r="M26" s="202" t="s">
        <v>198</v>
      </c>
      <c r="N26" s="202" t="s">
        <v>198</v>
      </c>
      <c r="O26" s="202" t="s">
        <v>198</v>
      </c>
      <c r="P26" s="202" t="s">
        <v>198</v>
      </c>
      <c r="Q26" s="202" t="s">
        <v>198</v>
      </c>
      <c r="R26" s="202" t="s">
        <v>198</v>
      </c>
      <c r="S26" s="202" t="s">
        <v>198</v>
      </c>
      <c r="T26" s="202" t="s">
        <v>198</v>
      </c>
      <c r="U26" s="202" t="s">
        <v>198</v>
      </c>
      <c r="V26" s="202" t="s">
        <v>198</v>
      </c>
      <c r="W26" s="303">
        <f>I26+19</f>
        <v>44456</v>
      </c>
      <c r="X26" s="303">
        <f>I26+22</f>
        <v>44459</v>
      </c>
      <c r="Y26" s="303">
        <f>I26+24</f>
        <v>44461</v>
      </c>
      <c r="Z26" s="210" t="s">
        <v>198</v>
      </c>
    </row>
    <row r="27" spans="1:26" ht="18" customHeight="1">
      <c r="A27" s="167"/>
      <c r="B27" s="171"/>
      <c r="C27" s="403"/>
      <c r="D27" s="498"/>
      <c r="E27" s="404"/>
      <c r="F27" s="404"/>
      <c r="G27" s="495" t="s">
        <v>509</v>
      </c>
      <c r="H27" s="465" t="s">
        <v>510</v>
      </c>
      <c r="I27" s="296">
        <f>I22+7</f>
        <v>44438</v>
      </c>
      <c r="J27" s="415">
        <f>I27+15</f>
        <v>44453</v>
      </c>
      <c r="K27" s="304" t="s">
        <v>198</v>
      </c>
      <c r="L27" s="416">
        <f>I27+20</f>
        <v>44458</v>
      </c>
      <c r="M27" s="305">
        <f>I27+23</f>
        <v>44461</v>
      </c>
      <c r="N27" s="305">
        <f>I27+25</f>
        <v>44463</v>
      </c>
      <c r="O27" s="305">
        <f>I27+18</f>
        <v>44456</v>
      </c>
      <c r="P27" s="304" t="s">
        <v>198</v>
      </c>
      <c r="Q27" s="304" t="s">
        <v>198</v>
      </c>
      <c r="R27" s="304" t="s">
        <v>198</v>
      </c>
      <c r="S27" s="304" t="s">
        <v>198</v>
      </c>
      <c r="T27" s="304" t="s">
        <v>198</v>
      </c>
      <c r="U27" s="304" t="s">
        <v>198</v>
      </c>
      <c r="V27" s="304" t="s">
        <v>198</v>
      </c>
      <c r="W27" s="304" t="s">
        <v>198</v>
      </c>
      <c r="X27" s="304" t="s">
        <v>198</v>
      </c>
      <c r="Y27" s="304" t="s">
        <v>198</v>
      </c>
      <c r="Z27" s="304" t="s">
        <v>198</v>
      </c>
    </row>
    <row r="28" spans="1:26" ht="18" customHeight="1">
      <c r="A28" s="497"/>
      <c r="B28" s="453"/>
      <c r="C28" s="458"/>
      <c r="D28" s="458"/>
      <c r="E28" s="458"/>
      <c r="F28" s="458"/>
      <c r="G28" s="472" t="s">
        <v>488</v>
      </c>
      <c r="H28" s="464" t="s">
        <v>412</v>
      </c>
      <c r="I28" s="266">
        <f t="shared" si="0"/>
        <v>44442</v>
      </c>
      <c r="J28" s="261" t="s">
        <v>198</v>
      </c>
      <c r="K28" s="261">
        <f>I28+15</f>
        <v>44457</v>
      </c>
      <c r="L28" s="261">
        <f>I28+25</f>
        <v>44467</v>
      </c>
      <c r="M28" s="261">
        <f>I28+22</f>
        <v>44464</v>
      </c>
      <c r="N28" s="261">
        <f>I28+19</f>
        <v>44461</v>
      </c>
      <c r="O28" s="261" t="s">
        <v>198</v>
      </c>
      <c r="P28" s="261">
        <f>I28+20</f>
        <v>44462</v>
      </c>
      <c r="Q28" s="261" t="s">
        <v>198</v>
      </c>
      <c r="R28" s="261" t="s">
        <v>198</v>
      </c>
      <c r="S28" s="261" t="s">
        <v>198</v>
      </c>
      <c r="T28" s="261" t="s">
        <v>198</v>
      </c>
      <c r="U28" s="261" t="s">
        <v>198</v>
      </c>
      <c r="V28" s="261" t="s">
        <v>198</v>
      </c>
      <c r="W28" s="261" t="s">
        <v>198</v>
      </c>
      <c r="X28" s="261" t="s">
        <v>198</v>
      </c>
      <c r="Y28" s="261" t="s">
        <v>198</v>
      </c>
      <c r="Z28" s="261" t="s">
        <v>198</v>
      </c>
    </row>
    <row r="29" spans="1:26" ht="18" customHeight="1">
      <c r="A29" s="474"/>
      <c r="B29" s="419"/>
      <c r="C29" s="310"/>
      <c r="D29" s="310">
        <f>D24+7</f>
        <v>44438</v>
      </c>
      <c r="E29" s="310" t="s">
        <v>239</v>
      </c>
      <c r="F29" s="310">
        <f>D29+2</f>
        <v>44440</v>
      </c>
      <c r="G29" s="499" t="s">
        <v>402</v>
      </c>
      <c r="H29" s="500"/>
      <c r="I29" s="417">
        <f>I24+7</f>
        <v>44443</v>
      </c>
      <c r="J29" s="302" t="s">
        <v>198</v>
      </c>
      <c r="K29" s="302" t="s">
        <v>198</v>
      </c>
      <c r="L29" s="302" t="s">
        <v>198</v>
      </c>
      <c r="M29" s="302" t="s">
        <v>198</v>
      </c>
      <c r="N29" s="302" t="s">
        <v>198</v>
      </c>
      <c r="O29" s="302" t="s">
        <v>198</v>
      </c>
      <c r="P29" s="302" t="s">
        <v>198</v>
      </c>
      <c r="Q29" s="302">
        <f>I29+14</f>
        <v>44457</v>
      </c>
      <c r="R29" s="302">
        <f>I29+16</f>
        <v>44459</v>
      </c>
      <c r="S29" s="302">
        <f>I29+21</f>
        <v>44464</v>
      </c>
      <c r="T29" s="302">
        <f>I29+22</f>
        <v>44465</v>
      </c>
      <c r="U29" s="302">
        <f>I29+24</f>
        <v>44467</v>
      </c>
      <c r="V29" s="302">
        <f>I29+26</f>
        <v>44469</v>
      </c>
      <c r="W29" s="302" t="s">
        <v>198</v>
      </c>
      <c r="X29" s="302" t="s">
        <v>198</v>
      </c>
      <c r="Y29" s="302" t="s">
        <v>198</v>
      </c>
      <c r="Z29" s="295" t="s">
        <v>198</v>
      </c>
    </row>
    <row r="30" spans="1:26" ht="18" customHeight="1">
      <c r="A30" s="298" t="str">
        <f>'NORTH EUROPE via SIN'!A30</f>
        <v>CAPE FAWLEY</v>
      </c>
      <c r="B30" s="420" t="str">
        <f>'NORTH EUROPE via SIN'!B30</f>
        <v>059S</v>
      </c>
      <c r="C30" s="401"/>
      <c r="D30" s="401">
        <f>+D25+7</f>
        <v>44437</v>
      </c>
      <c r="E30" s="401" t="s">
        <v>79</v>
      </c>
      <c r="F30" s="401">
        <f>D30+2</f>
        <v>44439</v>
      </c>
      <c r="G30" s="264" t="str">
        <f>'NORTH EUROPE via SIN'!G32</f>
        <v>COSCO SHIPPING ARIES</v>
      </c>
      <c r="H30" s="284" t="str">
        <f>'NORTH EUROPE via SIN'!H32</f>
        <v>018W</v>
      </c>
      <c r="I30" s="214">
        <f t="shared" si="0"/>
        <v>44445</v>
      </c>
      <c r="J30" s="210">
        <f>I30+15</f>
        <v>44460</v>
      </c>
      <c r="K30" s="210" t="s">
        <v>198</v>
      </c>
      <c r="L30" s="210" t="s">
        <v>198</v>
      </c>
      <c r="M30" s="210" t="s">
        <v>198</v>
      </c>
      <c r="N30" s="210" t="s">
        <v>198</v>
      </c>
      <c r="O30" s="210" t="s">
        <v>198</v>
      </c>
      <c r="P30" s="210" t="s">
        <v>198</v>
      </c>
      <c r="Q30" s="210" t="s">
        <v>198</v>
      </c>
      <c r="R30" s="210" t="s">
        <v>198</v>
      </c>
      <c r="S30" s="210" t="s">
        <v>198</v>
      </c>
      <c r="T30" s="210" t="s">
        <v>198</v>
      </c>
      <c r="U30" s="210" t="s">
        <v>198</v>
      </c>
      <c r="V30" s="210" t="s">
        <v>198</v>
      </c>
      <c r="W30" s="210" t="s">
        <v>198</v>
      </c>
      <c r="X30" s="210" t="s">
        <v>198</v>
      </c>
      <c r="Y30" s="210" t="s">
        <v>198</v>
      </c>
      <c r="Z30" s="210" t="s">
        <v>198</v>
      </c>
    </row>
    <row r="31" spans="1:26" ht="18" customHeight="1">
      <c r="A31" s="463" t="str">
        <f>'NORTH EUROPE via SIN'!A31</f>
        <v>CSCL LIMA</v>
      </c>
      <c r="B31" s="205" t="str">
        <f>'NORTH EUROPE via SIN'!B31</f>
        <v>113S</v>
      </c>
      <c r="C31" s="402"/>
      <c r="D31" s="402">
        <f>D26+7</f>
        <v>44438</v>
      </c>
      <c r="E31" s="402" t="s">
        <v>31</v>
      </c>
      <c r="F31" s="402">
        <f>D31+2</f>
        <v>44440</v>
      </c>
      <c r="G31" s="473" t="s">
        <v>503</v>
      </c>
      <c r="H31" s="311" t="s">
        <v>504</v>
      </c>
      <c r="I31" s="265">
        <f t="shared" si="0"/>
        <v>44444</v>
      </c>
      <c r="J31" s="202" t="s">
        <v>198</v>
      </c>
      <c r="K31" s="303">
        <f>I31+16</f>
        <v>44460</v>
      </c>
      <c r="L31" s="202" t="s">
        <v>198</v>
      </c>
      <c r="M31" s="202" t="s">
        <v>198</v>
      </c>
      <c r="N31" s="202" t="s">
        <v>198</v>
      </c>
      <c r="O31" s="202" t="s">
        <v>198</v>
      </c>
      <c r="P31" s="202" t="s">
        <v>198</v>
      </c>
      <c r="Q31" s="202" t="s">
        <v>198</v>
      </c>
      <c r="R31" s="202" t="s">
        <v>198</v>
      </c>
      <c r="S31" s="202" t="s">
        <v>198</v>
      </c>
      <c r="T31" s="202" t="s">
        <v>198</v>
      </c>
      <c r="U31" s="202" t="s">
        <v>198</v>
      </c>
      <c r="V31" s="202" t="s">
        <v>198</v>
      </c>
      <c r="W31" s="303">
        <f>I31+19</f>
        <v>44463</v>
      </c>
      <c r="X31" s="303">
        <f>I31+22</f>
        <v>44466</v>
      </c>
      <c r="Y31" s="303">
        <f>I31+24</f>
        <v>44468</v>
      </c>
      <c r="Z31" s="210" t="s">
        <v>198</v>
      </c>
    </row>
    <row r="32" spans="1:26" ht="18" customHeight="1">
      <c r="A32" s="167"/>
      <c r="B32" s="171"/>
      <c r="C32" s="403"/>
      <c r="D32" s="498"/>
      <c r="E32" s="404"/>
      <c r="F32" s="404"/>
      <c r="G32" s="495" t="s">
        <v>511</v>
      </c>
      <c r="H32" s="465" t="s">
        <v>512</v>
      </c>
      <c r="I32" s="296">
        <f>I27+7</f>
        <v>44445</v>
      </c>
      <c r="J32" s="415">
        <f>I32+15</f>
        <v>44460</v>
      </c>
      <c r="K32" s="304" t="s">
        <v>198</v>
      </c>
      <c r="L32" s="416">
        <f>I32+20</f>
        <v>44465</v>
      </c>
      <c r="M32" s="305">
        <f>I32+23</f>
        <v>44468</v>
      </c>
      <c r="N32" s="305">
        <f>I32+25</f>
        <v>44470</v>
      </c>
      <c r="O32" s="305">
        <f>I32+18</f>
        <v>44463</v>
      </c>
      <c r="P32" s="304" t="s">
        <v>198</v>
      </c>
      <c r="Q32" s="304" t="s">
        <v>198</v>
      </c>
      <c r="R32" s="304" t="s">
        <v>198</v>
      </c>
      <c r="S32" s="304" t="s">
        <v>198</v>
      </c>
      <c r="T32" s="304" t="s">
        <v>198</v>
      </c>
      <c r="U32" s="304" t="s">
        <v>198</v>
      </c>
      <c r="V32" s="304" t="s">
        <v>198</v>
      </c>
      <c r="W32" s="304" t="s">
        <v>198</v>
      </c>
      <c r="X32" s="304" t="s">
        <v>198</v>
      </c>
      <c r="Y32" s="304" t="s">
        <v>198</v>
      </c>
      <c r="Z32" s="304" t="s">
        <v>198</v>
      </c>
    </row>
    <row r="33" spans="1:26" ht="18" customHeight="1">
      <c r="A33" s="212"/>
      <c r="B33" s="205"/>
      <c r="C33" s="462"/>
      <c r="D33" s="462"/>
      <c r="E33" s="503"/>
      <c r="F33" s="503"/>
      <c r="G33" s="504"/>
      <c r="H33" s="505"/>
      <c r="I33" s="506"/>
      <c r="J33" s="507"/>
      <c r="K33" s="507"/>
      <c r="L33" s="508"/>
      <c r="M33" s="508"/>
      <c r="N33" s="508"/>
      <c r="O33" s="508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</row>
    <row r="34" spans="1:26" ht="18" customHeight="1">
      <c r="A34" s="212"/>
      <c r="B34" s="205"/>
      <c r="C34" s="219"/>
      <c r="D34" s="220"/>
      <c r="E34" s="212"/>
      <c r="F34" s="220"/>
      <c r="G34" s="216"/>
      <c r="H34" s="285"/>
      <c r="I34" s="226"/>
      <c r="J34" s="224"/>
      <c r="K34" s="267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67"/>
      <c r="X34" s="267"/>
      <c r="Y34" s="267"/>
    </row>
    <row r="35" spans="1:26" s="224" customFormat="1" ht="17.25" customHeight="1">
      <c r="B35" s="118"/>
      <c r="C35" s="118"/>
      <c r="D35" s="118"/>
      <c r="G35" s="225"/>
      <c r="H35" s="286"/>
      <c r="I35" s="215"/>
      <c r="J35" s="93"/>
      <c r="K35" s="25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253"/>
      <c r="X35" s="253"/>
      <c r="Y35" s="90" t="s">
        <v>2</v>
      </c>
    </row>
    <row r="36" spans="1:26" ht="17.25" customHeight="1">
      <c r="A36" s="91" t="s">
        <v>16</v>
      </c>
      <c r="B36" s="91"/>
      <c r="C36" s="92"/>
      <c r="D36" s="92"/>
      <c r="E36" s="103"/>
      <c r="F36" s="103"/>
      <c r="G36" s="98"/>
      <c r="H36" s="287"/>
      <c r="I36" s="227"/>
    </row>
    <row r="37" spans="1:26" ht="17.25" customHeight="1">
      <c r="A37" s="164" t="s">
        <v>316</v>
      </c>
      <c r="C37" s="97"/>
      <c r="D37" s="97"/>
      <c r="E37" s="96"/>
      <c r="F37" s="97"/>
      <c r="G37" s="98"/>
      <c r="H37" s="287"/>
      <c r="P37"/>
    </row>
    <row r="38" spans="1:26" ht="17.25" customHeight="1">
      <c r="A38" s="165" t="s">
        <v>162</v>
      </c>
      <c r="C38" s="97"/>
      <c r="D38" s="97"/>
      <c r="E38" s="93"/>
      <c r="F38" s="93"/>
      <c r="G38" s="94"/>
      <c r="H38" s="288"/>
      <c r="I38" s="268"/>
      <c r="J38" s="391"/>
      <c r="K38" s="391"/>
      <c r="L38" s="391"/>
      <c r="P38"/>
    </row>
    <row r="39" spans="1:26" ht="17.25" customHeight="1">
      <c r="A39" s="3" t="s">
        <v>161</v>
      </c>
      <c r="C39" s="99"/>
      <c r="D39" s="99"/>
      <c r="E39" s="93"/>
      <c r="F39" s="93"/>
      <c r="G39" s="94"/>
      <c r="H39" s="288"/>
      <c r="I39" s="236"/>
      <c r="J39" s="236"/>
      <c r="K39" s="236"/>
      <c r="L39" s="236"/>
      <c r="P39"/>
    </row>
    <row r="40" spans="1:26" ht="17.25" customHeight="1">
      <c r="B40" s="104"/>
      <c r="C40" s="228"/>
      <c r="D40" s="228"/>
      <c r="E40" s="93"/>
      <c r="F40" s="93"/>
      <c r="G40" s="94"/>
      <c r="H40" s="288"/>
      <c r="I40" s="236"/>
      <c r="J40" s="236"/>
      <c r="K40" s="236"/>
      <c r="L40" s="236"/>
      <c r="P40"/>
    </row>
    <row r="41" spans="1:26" ht="17.25" customHeight="1">
      <c r="A41" s="100" t="s">
        <v>227</v>
      </c>
      <c r="B41" s="104"/>
      <c r="C41" s="228"/>
      <c r="D41" s="228"/>
      <c r="E41" s="93"/>
      <c r="F41" s="93"/>
      <c r="G41" s="94"/>
      <c r="H41" s="288"/>
      <c r="I41" s="236"/>
      <c r="J41" s="236"/>
      <c r="K41" s="236"/>
      <c r="L41" s="236"/>
    </row>
    <row r="42" spans="1:26" ht="17.25" customHeight="1">
      <c r="A42" s="100" t="s">
        <v>199</v>
      </c>
      <c r="B42" s="105"/>
      <c r="C42" s="97"/>
      <c r="D42" s="97"/>
      <c r="E42" s="93"/>
      <c r="F42" s="93"/>
      <c r="G42" s="101"/>
      <c r="H42" s="289"/>
      <c r="I42" s="236"/>
      <c r="J42" s="236"/>
      <c r="K42" s="236"/>
      <c r="L42" s="236"/>
    </row>
    <row r="43" spans="1:26" ht="17.25" customHeight="1">
      <c r="B43" s="107"/>
      <c r="G43" s="231"/>
      <c r="H43" s="290"/>
      <c r="I43" s="236"/>
      <c r="J43" s="236"/>
      <c r="K43" s="236"/>
      <c r="L43" s="236"/>
    </row>
    <row r="44" spans="1:26" ht="15" customHeight="1">
      <c r="A44" s="108"/>
      <c r="B44" s="97"/>
      <c r="G44" s="98"/>
      <c r="H44" s="287"/>
      <c r="I44" s="236"/>
      <c r="J44" s="236"/>
      <c r="K44" s="236"/>
      <c r="L44" s="236"/>
    </row>
    <row r="45" spans="1:26" ht="15" customHeight="1">
      <c r="A45" s="93"/>
      <c r="B45" s="93"/>
      <c r="C45" s="268"/>
      <c r="D45" s="268"/>
      <c r="E45" s="268"/>
      <c r="F45" s="268"/>
      <c r="G45" s="269"/>
      <c r="H45" s="291"/>
      <c r="I45" s="390"/>
      <c r="J45" s="387"/>
      <c r="K45" s="392"/>
      <c r="L45" s="387"/>
    </row>
    <row r="46" spans="1:26" ht="15">
      <c r="A46" s="93"/>
      <c r="B46" s="93"/>
      <c r="C46" s="251"/>
      <c r="D46" s="251"/>
      <c r="E46" s="251"/>
      <c r="F46" s="251"/>
      <c r="G46" s="233"/>
      <c r="H46" s="233"/>
      <c r="I46" s="234"/>
      <c r="J46" s="236"/>
      <c r="K46" s="236"/>
      <c r="L46" s="236"/>
    </row>
    <row r="47" spans="1:26" ht="15" customHeight="1">
      <c r="A47" s="93"/>
      <c r="B47" s="93"/>
      <c r="C47" s="251"/>
      <c r="D47" s="236"/>
      <c r="E47" s="236"/>
      <c r="F47" s="236"/>
      <c r="G47" s="236"/>
      <c r="H47" s="292"/>
      <c r="I47" s="390"/>
      <c r="J47" s="251"/>
      <c r="K47" s="393"/>
      <c r="L47" s="236"/>
    </row>
    <row r="48" spans="1:26" ht="15">
      <c r="A48" s="93"/>
      <c r="B48" s="93"/>
      <c r="C48" s="270"/>
      <c r="D48" s="270"/>
      <c r="E48" s="270"/>
      <c r="F48" s="270"/>
      <c r="G48" s="271"/>
      <c r="H48" s="272"/>
      <c r="I48" s="394"/>
      <c r="J48" s="251"/>
      <c r="K48" s="393"/>
      <c r="L48" s="236"/>
    </row>
    <row r="49" spans="1:12" ht="15">
      <c r="A49" s="93"/>
      <c r="B49" s="93"/>
      <c r="C49" s="93"/>
      <c r="D49" s="93"/>
      <c r="E49" s="93"/>
      <c r="F49" s="93"/>
      <c r="I49" s="390"/>
      <c r="J49" s="251"/>
      <c r="K49" s="393"/>
      <c r="L49" s="236"/>
    </row>
    <row r="50" spans="1:12" ht="15">
      <c r="A50" s="93"/>
      <c r="B50" s="93"/>
      <c r="C50" s="93"/>
      <c r="D50" s="93"/>
      <c r="E50" s="93"/>
      <c r="F50" s="93"/>
      <c r="I50" s="387"/>
      <c r="J50" s="233"/>
      <c r="K50" s="393"/>
      <c r="L50" s="236"/>
    </row>
    <row r="51" spans="1:12" ht="15">
      <c r="A51" s="93"/>
      <c r="B51" s="93"/>
      <c r="C51" s="93"/>
      <c r="D51" s="93"/>
      <c r="E51" s="93"/>
      <c r="F51" s="93"/>
      <c r="I51" s="387"/>
      <c r="J51" s="233"/>
      <c r="K51" s="393"/>
      <c r="L51" s="236"/>
    </row>
    <row r="52" spans="1:12">
      <c r="A52" s="93"/>
      <c r="B52" s="93"/>
      <c r="C52" s="93"/>
      <c r="D52" s="93"/>
      <c r="E52" s="93"/>
      <c r="F52" s="93"/>
      <c r="I52" s="93"/>
    </row>
    <row r="53" spans="1:12">
      <c r="A53" s="93"/>
      <c r="B53" s="93"/>
      <c r="C53" s="93"/>
      <c r="D53" s="93"/>
      <c r="E53" s="93"/>
      <c r="F53" s="93"/>
      <c r="I53" s="93"/>
    </row>
    <row r="54" spans="1:12">
      <c r="A54" s="93"/>
      <c r="B54" s="93"/>
      <c r="C54" s="93"/>
      <c r="D54" s="93"/>
      <c r="E54" s="93"/>
      <c r="F54" s="93"/>
      <c r="I54" s="93"/>
    </row>
    <row r="55" spans="1:12">
      <c r="A55" s="93"/>
      <c r="B55" s="93"/>
      <c r="C55" s="93"/>
      <c r="D55" s="93"/>
      <c r="E55" s="93"/>
      <c r="F55" s="93"/>
    </row>
    <row r="58" spans="1:12" ht="15">
      <c r="A58" s="244"/>
      <c r="B58" s="194"/>
      <c r="C58" s="93"/>
      <c r="D58" s="93"/>
      <c r="E58" s="93"/>
    </row>
    <row r="59" spans="1:12" ht="15">
      <c r="A59" s="244"/>
      <c r="B59" s="176"/>
      <c r="C59" s="93"/>
      <c r="D59" s="93"/>
      <c r="E59" s="93"/>
      <c r="F59" s="175"/>
      <c r="G59" s="175"/>
    </row>
    <row r="60" spans="1:12" ht="15">
      <c r="A60" s="244"/>
      <c r="B60" s="176"/>
      <c r="C60" s="93"/>
      <c r="D60" s="93"/>
      <c r="E60" s="93"/>
    </row>
    <row r="61" spans="1:12" ht="15">
      <c r="A61" s="244"/>
      <c r="B61" s="176"/>
      <c r="C61" s="93"/>
      <c r="D61" s="93"/>
      <c r="E61" s="93"/>
    </row>
    <row r="62" spans="1:12" ht="15">
      <c r="A62" s="244"/>
      <c r="B62" s="176"/>
      <c r="C62" s="93"/>
      <c r="D62" s="93"/>
      <c r="E62" s="93"/>
    </row>
    <row r="63" spans="1:12" ht="15">
      <c r="A63" s="244"/>
      <c r="B63" s="176"/>
      <c r="C63" s="227"/>
    </row>
    <row r="64" spans="1:12" ht="15">
      <c r="A64" s="244"/>
      <c r="B64" s="176"/>
      <c r="C64" s="227"/>
    </row>
    <row r="65" spans="1:8" ht="15">
      <c r="A65" s="244"/>
      <c r="B65" s="176"/>
      <c r="C65" s="227"/>
    </row>
    <row r="66" spans="1:8" ht="15">
      <c r="A66" s="244"/>
      <c r="B66" s="176"/>
      <c r="C66" s="175"/>
      <c r="D66" s="177"/>
      <c r="E66" s="177"/>
      <c r="F66" s="175"/>
      <c r="G66" s="175"/>
      <c r="H66" s="294"/>
    </row>
    <row r="67" spans="1:8" ht="15">
      <c r="A67" s="244"/>
      <c r="B67" s="176"/>
      <c r="C67" s="227"/>
    </row>
    <row r="68" spans="1:8" ht="15">
      <c r="A68" s="244"/>
      <c r="B68" s="176"/>
      <c r="C68" s="227"/>
    </row>
    <row r="69" spans="1:8" ht="15">
      <c r="A69" s="244"/>
      <c r="B69" s="176"/>
      <c r="C69" s="227"/>
    </row>
    <row r="70" spans="1:8" ht="15">
      <c r="A70" s="244"/>
      <c r="B70" s="176"/>
      <c r="C70" s="227"/>
    </row>
    <row r="71" spans="1:8" ht="15">
      <c r="A71" s="244"/>
      <c r="B71" s="176"/>
      <c r="C71" s="227"/>
    </row>
    <row r="72" spans="1:8" ht="15">
      <c r="A72" s="244"/>
      <c r="B72" s="176"/>
      <c r="C72" s="227"/>
    </row>
    <row r="73" spans="1:8" ht="15">
      <c r="A73" s="244"/>
      <c r="B73" s="176"/>
      <c r="C73" s="175"/>
      <c r="D73" s="175"/>
      <c r="E73" s="175"/>
      <c r="F73" s="175"/>
    </row>
    <row r="74" spans="1:8" ht="15">
      <c r="A74" s="244"/>
      <c r="B74" s="176"/>
      <c r="C74" s="227"/>
    </row>
    <row r="75" spans="1:8" ht="15">
      <c r="A75" s="244"/>
      <c r="B75" s="176"/>
      <c r="C75" s="227"/>
    </row>
    <row r="76" spans="1:8" ht="15">
      <c r="A76" s="244"/>
      <c r="B76" s="176"/>
      <c r="C76" s="227"/>
    </row>
    <row r="77" spans="1:8" ht="15">
      <c r="A77" s="244"/>
      <c r="B77" s="176"/>
      <c r="C77" s="227"/>
    </row>
  </sheetData>
  <sheetProtection formatCells="0" selectLockedCells="1" selectUnlockedCells="1"/>
  <mergeCells count="7">
    <mergeCell ref="C6:E6"/>
    <mergeCell ref="G6:H7"/>
    <mergeCell ref="B1:Z1"/>
    <mergeCell ref="B2:Z2"/>
    <mergeCell ref="A6:B7"/>
    <mergeCell ref="J6:Z6"/>
    <mergeCell ref="I6:I7"/>
  </mergeCells>
  <conditionalFormatting sqref="AA34:AA1048576 AA1:AA11 AA13:AA26">
    <cfRule type="duplicateValues" dxfId="4" priority="6"/>
  </conditionalFormatting>
  <conditionalFormatting sqref="AA12">
    <cfRule type="duplicateValues" dxfId="3" priority="4"/>
  </conditionalFormatting>
  <conditionalFormatting sqref="AA27 AA33">
    <cfRule type="duplicateValues" dxfId="2" priority="3"/>
  </conditionalFormatting>
  <conditionalFormatting sqref="AA28:AA31">
    <cfRule type="duplicateValues" dxfId="1" priority="2"/>
  </conditionalFormatting>
  <conditionalFormatting sqref="AA32">
    <cfRule type="duplicateValues" dxfId="0" priority="1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5" style="19" customWidth="1"/>
    <col min="2" max="2" width="19.125" style="19" bestFit="1" customWidth="1"/>
    <col min="3" max="3" width="13.875" style="19" customWidth="1"/>
    <col min="4" max="4" width="13.125" style="19" bestFit="1" customWidth="1"/>
    <col min="5" max="5" width="14.375" style="326" customWidth="1"/>
    <col min="6" max="6" width="14.75" style="19" customWidth="1"/>
    <col min="7" max="7" width="12.75" style="19" customWidth="1"/>
    <col min="8" max="8" width="14.375" style="19" customWidth="1"/>
    <col min="9" max="9" width="12.5" style="19" bestFit="1" customWidth="1"/>
    <col min="10" max="10" width="13" style="17" bestFit="1" customWidth="1"/>
    <col min="11" max="11" width="65.875" style="9" bestFit="1" customWidth="1"/>
    <col min="12" max="12" width="7.875" style="9" customWidth="1"/>
    <col min="13" max="16384" width="9" style="9"/>
  </cols>
  <sheetData>
    <row r="1" spans="1:12" ht="15">
      <c r="A1" s="6" t="s">
        <v>317</v>
      </c>
      <c r="B1" s="7"/>
      <c r="C1" s="7"/>
      <c r="D1" s="7"/>
      <c r="E1" s="314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315"/>
      <c r="F2" s="11"/>
      <c r="G2" s="11"/>
      <c r="H2" s="11"/>
      <c r="I2" s="11"/>
      <c r="J2" s="21"/>
      <c r="K2" s="12"/>
      <c r="L2" s="12"/>
    </row>
    <row r="3" spans="1:12" ht="14.25">
      <c r="A3" s="13" t="s">
        <v>33</v>
      </c>
      <c r="B3" s="14"/>
      <c r="C3" s="14"/>
      <c r="D3" s="14"/>
      <c r="E3" s="316"/>
      <c r="F3" s="14"/>
      <c r="G3" s="14"/>
      <c r="H3" s="14"/>
      <c r="I3" s="14"/>
      <c r="J3" s="25"/>
      <c r="K3" s="15" t="s">
        <v>74</v>
      </c>
    </row>
    <row r="4" spans="1:12" ht="14.25">
      <c r="A4" s="16" t="s">
        <v>318</v>
      </c>
      <c r="B4" s="340" t="s">
        <v>319</v>
      </c>
      <c r="C4" s="341" t="s">
        <v>320</v>
      </c>
      <c r="D4" s="342" t="s">
        <v>321</v>
      </c>
      <c r="E4" s="340" t="s">
        <v>322</v>
      </c>
      <c r="F4" s="341" t="s">
        <v>323</v>
      </c>
      <c r="G4" s="341" t="s">
        <v>324</v>
      </c>
      <c r="H4" s="340" t="s">
        <v>325</v>
      </c>
      <c r="I4" s="342" t="s">
        <v>326</v>
      </c>
      <c r="J4" s="342" t="s">
        <v>327</v>
      </c>
      <c r="K4" s="343" t="s">
        <v>18</v>
      </c>
    </row>
    <row r="5" spans="1:12" s="17" customFormat="1" ht="15">
      <c r="A5" s="16"/>
      <c r="B5" s="342"/>
      <c r="C5" s="342"/>
      <c r="D5" s="342"/>
      <c r="E5" s="340"/>
      <c r="F5" s="342"/>
      <c r="G5" s="342"/>
      <c r="H5" s="342"/>
      <c r="I5" s="342"/>
      <c r="J5" s="342"/>
      <c r="K5" s="344" t="s">
        <v>22</v>
      </c>
    </row>
    <row r="6" spans="1:12" s="318" customFormat="1" ht="14.25">
      <c r="A6" s="317"/>
      <c r="B6" s="340"/>
      <c r="C6" s="317" t="s">
        <v>328</v>
      </c>
      <c r="D6" s="340"/>
      <c r="E6" s="317"/>
      <c r="F6" s="317" t="s">
        <v>328</v>
      </c>
      <c r="G6" s="317" t="s">
        <v>328</v>
      </c>
      <c r="H6" s="345"/>
      <c r="I6" s="340"/>
      <c r="J6" s="340" t="s">
        <v>19</v>
      </c>
      <c r="K6" s="340" t="s">
        <v>329</v>
      </c>
    </row>
    <row r="7" spans="1:12" s="318" customFormat="1" ht="14.25">
      <c r="A7" s="317" t="s">
        <v>330</v>
      </c>
      <c r="B7" s="340" t="s">
        <v>19</v>
      </c>
      <c r="C7" s="340" t="s">
        <v>19</v>
      </c>
      <c r="D7" s="340" t="s">
        <v>19</v>
      </c>
      <c r="E7" s="340"/>
      <c r="F7" s="340" t="s">
        <v>19</v>
      </c>
      <c r="G7" s="340" t="s">
        <v>19</v>
      </c>
      <c r="H7" s="345"/>
      <c r="I7" s="340" t="s">
        <v>19</v>
      </c>
      <c r="J7" s="340" t="s">
        <v>19</v>
      </c>
      <c r="K7" s="340" t="s">
        <v>331</v>
      </c>
      <c r="L7" s="319"/>
    </row>
    <row r="8" spans="1:12" s="318" customFormat="1" ht="14.25">
      <c r="A8" s="320"/>
      <c r="B8" s="340" t="s">
        <v>21</v>
      </c>
      <c r="C8" s="340" t="s">
        <v>21</v>
      </c>
      <c r="D8" s="340" t="s">
        <v>21</v>
      </c>
      <c r="E8" s="340" t="s">
        <v>21</v>
      </c>
      <c r="F8" s="340" t="s">
        <v>21</v>
      </c>
      <c r="G8" s="340" t="s">
        <v>21</v>
      </c>
      <c r="H8" s="340" t="s">
        <v>21</v>
      </c>
      <c r="I8" s="340" t="s">
        <v>21</v>
      </c>
      <c r="J8" s="340" t="s">
        <v>21</v>
      </c>
      <c r="K8" s="340" t="s">
        <v>332</v>
      </c>
    </row>
    <row r="9" spans="1:12" s="318" customFormat="1" ht="14.25">
      <c r="A9" s="320" t="s">
        <v>333</v>
      </c>
      <c r="B9" s="340"/>
      <c r="C9" s="340"/>
      <c r="D9" s="340"/>
      <c r="E9" s="340"/>
      <c r="F9" s="320" t="s">
        <v>333</v>
      </c>
      <c r="G9" s="340"/>
      <c r="H9" s="340"/>
      <c r="I9" s="340"/>
      <c r="J9" s="340"/>
      <c r="K9" s="340" t="s">
        <v>332</v>
      </c>
    </row>
    <row r="10" spans="1:12" s="318" customFormat="1" ht="14.25">
      <c r="A10" s="20"/>
      <c r="B10" s="340" t="s">
        <v>21</v>
      </c>
      <c r="C10" s="340" t="s">
        <v>21</v>
      </c>
      <c r="D10" s="340" t="s">
        <v>21</v>
      </c>
      <c r="E10" s="340" t="s">
        <v>21</v>
      </c>
      <c r="F10" s="340" t="s">
        <v>21</v>
      </c>
      <c r="G10" s="340" t="s">
        <v>21</v>
      </c>
      <c r="H10" s="340" t="s">
        <v>21</v>
      </c>
      <c r="I10" s="340" t="s">
        <v>21</v>
      </c>
      <c r="J10" s="340" t="s">
        <v>21</v>
      </c>
      <c r="K10" s="340" t="s">
        <v>334</v>
      </c>
    </row>
    <row r="11" spans="1:12" s="318" customFormat="1" ht="14.25">
      <c r="A11" s="20"/>
      <c r="B11" s="340" t="s">
        <v>21</v>
      </c>
      <c r="C11" s="340" t="s">
        <v>21</v>
      </c>
      <c r="D11" s="340" t="s">
        <v>21</v>
      </c>
      <c r="E11" s="340" t="s">
        <v>21</v>
      </c>
      <c r="F11" s="340" t="s">
        <v>21</v>
      </c>
      <c r="G11" s="340" t="s">
        <v>21</v>
      </c>
      <c r="H11" s="340" t="s">
        <v>21</v>
      </c>
      <c r="I11" s="340" t="s">
        <v>21</v>
      </c>
      <c r="J11" s="340" t="s">
        <v>21</v>
      </c>
      <c r="K11" s="340" t="s">
        <v>335</v>
      </c>
    </row>
    <row r="12" spans="1:12" s="318" customFormat="1" ht="15">
      <c r="A12" s="20"/>
      <c r="B12" s="340"/>
      <c r="C12" s="340"/>
      <c r="D12" s="340"/>
      <c r="E12" s="340"/>
      <c r="F12" s="340"/>
      <c r="G12" s="340"/>
      <c r="H12" s="340"/>
      <c r="I12" s="340"/>
      <c r="J12" s="340"/>
      <c r="K12" s="346" t="s">
        <v>336</v>
      </c>
    </row>
    <row r="13" spans="1:12" s="318" customFormat="1" ht="14.25">
      <c r="A13" s="20"/>
      <c r="B13" s="340" t="s">
        <v>21</v>
      </c>
      <c r="C13" s="340" t="s">
        <v>21</v>
      </c>
      <c r="D13" s="340" t="s">
        <v>21</v>
      </c>
      <c r="E13" s="340" t="s">
        <v>21</v>
      </c>
      <c r="F13" s="340" t="s">
        <v>21</v>
      </c>
      <c r="G13" s="340" t="s">
        <v>21</v>
      </c>
      <c r="H13" s="340" t="s">
        <v>21</v>
      </c>
      <c r="I13" s="340" t="s">
        <v>21</v>
      </c>
      <c r="J13" s="340" t="s">
        <v>21</v>
      </c>
      <c r="K13" s="340" t="s">
        <v>337</v>
      </c>
    </row>
    <row r="14" spans="1:12" s="318" customFormat="1" ht="14.25">
      <c r="A14" s="20"/>
      <c r="B14" s="340" t="s">
        <v>21</v>
      </c>
      <c r="C14" s="340" t="s">
        <v>21</v>
      </c>
      <c r="D14" s="340" t="s">
        <v>21</v>
      </c>
      <c r="E14" s="340" t="s">
        <v>21</v>
      </c>
      <c r="F14" s="340" t="s">
        <v>21</v>
      </c>
      <c r="G14" s="340" t="s">
        <v>21</v>
      </c>
      <c r="H14" s="340" t="s">
        <v>21</v>
      </c>
      <c r="I14" s="340" t="s">
        <v>21</v>
      </c>
      <c r="J14" s="340" t="s">
        <v>21</v>
      </c>
      <c r="K14" s="340" t="s">
        <v>338</v>
      </c>
    </row>
    <row r="15" spans="1:12" s="318" customFormat="1" ht="14.25">
      <c r="A15" s="20"/>
      <c r="B15" s="340" t="s">
        <v>21</v>
      </c>
      <c r="C15" s="340" t="s">
        <v>21</v>
      </c>
      <c r="D15" s="340" t="s">
        <v>21</v>
      </c>
      <c r="E15" s="340" t="s">
        <v>21</v>
      </c>
      <c r="F15" s="340" t="s">
        <v>21</v>
      </c>
      <c r="G15" s="340" t="s">
        <v>21</v>
      </c>
      <c r="H15" s="340" t="s">
        <v>21</v>
      </c>
      <c r="I15" s="340" t="s">
        <v>21</v>
      </c>
      <c r="J15" s="340" t="s">
        <v>21</v>
      </c>
      <c r="K15" s="340" t="s">
        <v>339</v>
      </c>
    </row>
    <row r="16" spans="1:12" s="318" customFormat="1" ht="15">
      <c r="A16" s="20"/>
      <c r="B16" s="340"/>
      <c r="C16" s="340"/>
      <c r="D16" s="340"/>
      <c r="E16" s="340"/>
      <c r="F16" s="340"/>
      <c r="G16" s="340"/>
      <c r="H16" s="340"/>
      <c r="I16" s="340"/>
      <c r="J16" s="340"/>
      <c r="K16" s="346" t="s">
        <v>340</v>
      </c>
    </row>
    <row r="17" spans="1:12" s="318" customFormat="1" ht="14.25">
      <c r="A17" s="317"/>
      <c r="B17" s="340" t="s">
        <v>20</v>
      </c>
      <c r="C17" s="340" t="s">
        <v>341</v>
      </c>
      <c r="D17" s="340" t="s">
        <v>341</v>
      </c>
      <c r="E17" s="340"/>
      <c r="F17" s="340" t="s">
        <v>341</v>
      </c>
      <c r="G17" s="340" t="s">
        <v>341</v>
      </c>
      <c r="H17" s="340" t="s">
        <v>342</v>
      </c>
      <c r="I17" s="340" t="s">
        <v>343</v>
      </c>
      <c r="J17" s="340" t="s">
        <v>344</v>
      </c>
      <c r="K17" s="340" t="s">
        <v>345</v>
      </c>
    </row>
    <row r="18" spans="1:12" s="318" customFormat="1" ht="14.25">
      <c r="A18" s="20"/>
      <c r="B18" s="340" t="s">
        <v>20</v>
      </c>
      <c r="C18" s="340" t="s">
        <v>341</v>
      </c>
      <c r="D18" s="340" t="s">
        <v>341</v>
      </c>
      <c r="E18" s="340"/>
      <c r="F18" s="340" t="s">
        <v>341</v>
      </c>
      <c r="G18" s="340" t="s">
        <v>341</v>
      </c>
      <c r="H18" s="340" t="s">
        <v>342</v>
      </c>
      <c r="I18" s="340" t="s">
        <v>19</v>
      </c>
      <c r="J18" s="340" t="s">
        <v>344</v>
      </c>
      <c r="K18" s="340" t="s">
        <v>346</v>
      </c>
    </row>
    <row r="19" spans="1:12" s="318" customFormat="1" ht="14.25">
      <c r="A19" s="317"/>
      <c r="B19" s="340" t="s">
        <v>19</v>
      </c>
      <c r="C19" s="340" t="s">
        <v>20</v>
      </c>
      <c r="D19" s="340" t="s">
        <v>19</v>
      </c>
      <c r="E19" s="340"/>
      <c r="F19" s="340" t="s">
        <v>20</v>
      </c>
      <c r="G19" s="340" t="s">
        <v>341</v>
      </c>
      <c r="H19" s="340" t="s">
        <v>342</v>
      </c>
      <c r="I19" s="340" t="s">
        <v>19</v>
      </c>
      <c r="J19" s="340" t="s">
        <v>343</v>
      </c>
      <c r="K19" s="340" t="s">
        <v>347</v>
      </c>
    </row>
    <row r="20" spans="1:12" s="318" customFormat="1" ht="14.25">
      <c r="A20" s="317"/>
      <c r="B20" s="340" t="s">
        <v>19</v>
      </c>
      <c r="C20" s="340" t="s">
        <v>19</v>
      </c>
      <c r="D20" s="340" t="s">
        <v>19</v>
      </c>
      <c r="E20" s="340"/>
      <c r="F20" s="340" t="s">
        <v>19</v>
      </c>
      <c r="G20" s="340" t="s">
        <v>341</v>
      </c>
      <c r="H20" s="340" t="s">
        <v>342</v>
      </c>
      <c r="I20" s="340" t="s">
        <v>343</v>
      </c>
      <c r="J20" s="340" t="s">
        <v>344</v>
      </c>
      <c r="K20" s="340" t="s">
        <v>348</v>
      </c>
    </row>
    <row r="21" spans="1:12" s="318" customFormat="1" ht="15">
      <c r="A21" s="317"/>
      <c r="B21" s="340"/>
      <c r="C21" s="340"/>
      <c r="D21" s="340"/>
      <c r="E21" s="340"/>
      <c r="F21" s="340"/>
      <c r="G21" s="340"/>
      <c r="H21" s="340"/>
      <c r="I21" s="340"/>
      <c r="J21" s="340"/>
      <c r="K21" s="346"/>
    </row>
    <row r="22" spans="1:12" s="318" customFormat="1" ht="14.25">
      <c r="A22" s="317"/>
      <c r="B22" s="340" t="s">
        <v>20</v>
      </c>
      <c r="C22" s="340" t="s">
        <v>341</v>
      </c>
      <c r="D22" s="340" t="s">
        <v>341</v>
      </c>
      <c r="E22" s="340"/>
      <c r="F22" s="340" t="s">
        <v>341</v>
      </c>
      <c r="G22" s="340" t="s">
        <v>341</v>
      </c>
      <c r="H22" s="340" t="s">
        <v>342</v>
      </c>
      <c r="I22" s="340" t="s">
        <v>343</v>
      </c>
      <c r="J22" s="340" t="s">
        <v>344</v>
      </c>
      <c r="K22" s="340" t="s">
        <v>349</v>
      </c>
    </row>
    <row r="23" spans="1:12" s="318" customFormat="1" ht="14.25">
      <c r="A23" s="20"/>
      <c r="B23" s="340" t="s">
        <v>20</v>
      </c>
      <c r="C23" s="340" t="s">
        <v>341</v>
      </c>
      <c r="D23" s="340" t="s">
        <v>341</v>
      </c>
      <c r="E23" s="340"/>
      <c r="F23" s="340" t="s">
        <v>341</v>
      </c>
      <c r="G23" s="340" t="s">
        <v>341</v>
      </c>
      <c r="H23" s="340" t="s">
        <v>342</v>
      </c>
      <c r="I23" s="340" t="s">
        <v>19</v>
      </c>
      <c r="J23" s="340" t="s">
        <v>343</v>
      </c>
      <c r="K23" s="340" t="s">
        <v>350</v>
      </c>
    </row>
    <row r="24" spans="1:12" s="318" customFormat="1" ht="14.25">
      <c r="A24" s="317"/>
      <c r="B24" s="340" t="s">
        <v>19</v>
      </c>
      <c r="C24" s="340" t="s">
        <v>20</v>
      </c>
      <c r="D24" s="340" t="s">
        <v>19</v>
      </c>
      <c r="E24" s="340"/>
      <c r="F24" s="340" t="s">
        <v>20</v>
      </c>
      <c r="G24" s="340" t="s">
        <v>341</v>
      </c>
      <c r="H24" s="340" t="s">
        <v>342</v>
      </c>
      <c r="I24" s="340" t="s">
        <v>19</v>
      </c>
      <c r="J24" s="340" t="s">
        <v>344</v>
      </c>
      <c r="K24" s="340" t="s">
        <v>351</v>
      </c>
    </row>
    <row r="25" spans="1:12" s="318" customFormat="1" ht="14.25">
      <c r="A25" s="317"/>
      <c r="B25" s="340" t="s">
        <v>19</v>
      </c>
      <c r="C25" s="340" t="s">
        <v>19</v>
      </c>
      <c r="D25" s="340" t="s">
        <v>19</v>
      </c>
      <c r="E25" s="340"/>
      <c r="F25" s="340" t="s">
        <v>19</v>
      </c>
      <c r="G25" s="340" t="s">
        <v>341</v>
      </c>
      <c r="H25" s="340" t="s">
        <v>342</v>
      </c>
      <c r="I25" s="340" t="s">
        <v>343</v>
      </c>
      <c r="J25" s="340" t="s">
        <v>344</v>
      </c>
      <c r="K25" s="340" t="s">
        <v>352</v>
      </c>
    </row>
    <row r="26" spans="1:12" s="318" customFormat="1" ht="14.25">
      <c r="A26" s="317"/>
      <c r="B26" s="340"/>
      <c r="C26" s="340"/>
      <c r="D26" s="340"/>
      <c r="E26" s="340"/>
      <c r="F26" s="340"/>
      <c r="G26" s="340"/>
      <c r="H26" s="340"/>
      <c r="I26" s="340"/>
      <c r="J26" s="340"/>
      <c r="K26" s="340"/>
    </row>
    <row r="27" spans="1:12" s="318" customFormat="1" ht="15">
      <c r="A27" s="20"/>
      <c r="B27" s="340"/>
      <c r="C27" s="340"/>
      <c r="D27" s="340"/>
      <c r="E27" s="340"/>
      <c r="F27" s="340"/>
      <c r="G27" s="340"/>
      <c r="H27" s="340"/>
      <c r="I27" s="340"/>
      <c r="J27" s="340"/>
      <c r="K27" s="346" t="s">
        <v>23</v>
      </c>
    </row>
    <row r="28" spans="1:12" s="318" customFormat="1" ht="14.25">
      <c r="A28" s="317"/>
      <c r="B28" s="340" t="s">
        <v>19</v>
      </c>
      <c r="C28" s="340" t="s">
        <v>20</v>
      </c>
      <c r="D28" s="340" t="s">
        <v>19</v>
      </c>
      <c r="E28" s="340"/>
      <c r="F28" s="340" t="s">
        <v>20</v>
      </c>
      <c r="G28" s="340" t="s">
        <v>20</v>
      </c>
      <c r="H28" s="340"/>
      <c r="I28" s="340" t="s">
        <v>19</v>
      </c>
      <c r="J28" s="340" t="s">
        <v>19</v>
      </c>
      <c r="K28" s="340" t="s">
        <v>353</v>
      </c>
    </row>
    <row r="29" spans="1:12" s="318" customFormat="1" ht="14.25">
      <c r="A29" s="317"/>
      <c r="B29" s="340" t="s">
        <v>19</v>
      </c>
      <c r="C29" s="340" t="s">
        <v>20</v>
      </c>
      <c r="D29" s="340" t="s">
        <v>19</v>
      </c>
      <c r="E29" s="340"/>
      <c r="F29" s="340" t="s">
        <v>20</v>
      </c>
      <c r="G29" s="340" t="s">
        <v>20</v>
      </c>
      <c r="H29" s="340"/>
      <c r="I29" s="340" t="s">
        <v>19</v>
      </c>
      <c r="J29" s="340" t="s">
        <v>19</v>
      </c>
      <c r="K29" s="340" t="s">
        <v>243</v>
      </c>
    </row>
    <row r="30" spans="1:12" s="318" customFormat="1" ht="14.25">
      <c r="A30" s="317"/>
      <c r="B30" s="340" t="s">
        <v>19</v>
      </c>
      <c r="C30" s="340" t="s">
        <v>20</v>
      </c>
      <c r="D30" s="340" t="s">
        <v>19</v>
      </c>
      <c r="E30" s="340"/>
      <c r="F30" s="340" t="s">
        <v>20</v>
      </c>
      <c r="G30" s="340" t="s">
        <v>20</v>
      </c>
      <c r="H30" s="340"/>
      <c r="I30" s="340" t="s">
        <v>19</v>
      </c>
      <c r="J30" s="340" t="s">
        <v>19</v>
      </c>
      <c r="K30" s="340" t="s">
        <v>244</v>
      </c>
    </row>
    <row r="31" spans="1:12" s="318" customFormat="1" ht="14.25">
      <c r="A31" s="347"/>
      <c r="B31" s="348" t="s">
        <v>19</v>
      </c>
      <c r="C31" s="348" t="s">
        <v>20</v>
      </c>
      <c r="D31" s="348" t="s">
        <v>19</v>
      </c>
      <c r="E31" s="348"/>
      <c r="F31" s="348" t="s">
        <v>20</v>
      </c>
      <c r="G31" s="348" t="s">
        <v>20</v>
      </c>
      <c r="H31" s="348"/>
      <c r="I31" s="348" t="s">
        <v>19</v>
      </c>
      <c r="J31" s="348" t="s">
        <v>19</v>
      </c>
      <c r="K31" s="348" t="s">
        <v>245</v>
      </c>
    </row>
    <row r="32" spans="1:12" s="173" customFormat="1" ht="14.25">
      <c r="A32" s="345"/>
      <c r="B32" s="340" t="s">
        <v>343</v>
      </c>
      <c r="C32" s="340" t="s">
        <v>246</v>
      </c>
      <c r="D32" s="340" t="s">
        <v>19</v>
      </c>
      <c r="E32" s="340"/>
      <c r="F32" s="340" t="s">
        <v>20</v>
      </c>
      <c r="G32" s="340" t="s">
        <v>20</v>
      </c>
      <c r="H32" s="340"/>
      <c r="I32" s="340" t="s">
        <v>19</v>
      </c>
      <c r="J32" s="340" t="s">
        <v>19</v>
      </c>
      <c r="K32" s="340" t="s">
        <v>247</v>
      </c>
      <c r="L32" s="330"/>
    </row>
    <row r="33" spans="1:11" s="318" customFormat="1" ht="15">
      <c r="A33" s="327"/>
      <c r="B33" s="328"/>
      <c r="C33" s="328"/>
      <c r="D33" s="328"/>
      <c r="E33" s="328"/>
      <c r="F33" s="328"/>
      <c r="G33" s="328"/>
      <c r="H33" s="328"/>
      <c r="I33" s="328"/>
      <c r="J33" s="328"/>
      <c r="K33" s="329" t="s">
        <v>24</v>
      </c>
    </row>
    <row r="34" spans="1:11" s="318" customFormat="1" ht="14.25">
      <c r="A34" s="20"/>
      <c r="B34" s="340" t="s">
        <v>342</v>
      </c>
      <c r="C34" s="340" t="s">
        <v>21</v>
      </c>
      <c r="D34" s="340" t="s">
        <v>21</v>
      </c>
      <c r="E34" s="340" t="s">
        <v>342</v>
      </c>
      <c r="F34" s="340" t="s">
        <v>21</v>
      </c>
      <c r="G34" s="340" t="s">
        <v>21</v>
      </c>
      <c r="H34" s="340" t="s">
        <v>342</v>
      </c>
      <c r="I34" s="340" t="s">
        <v>21</v>
      </c>
      <c r="J34" s="340" t="s">
        <v>21</v>
      </c>
      <c r="K34" s="340" t="s">
        <v>354</v>
      </c>
    </row>
    <row r="35" spans="1:11" s="318" customFormat="1" ht="14.25">
      <c r="A35" s="20"/>
      <c r="B35" s="340" t="s">
        <v>19</v>
      </c>
      <c r="C35" s="340" t="s">
        <v>21</v>
      </c>
      <c r="D35" s="340" t="s">
        <v>21</v>
      </c>
      <c r="E35" s="340" t="s">
        <v>342</v>
      </c>
      <c r="F35" s="340" t="s">
        <v>248</v>
      </c>
      <c r="G35" s="340" t="s">
        <v>21</v>
      </c>
      <c r="H35" s="340" t="s">
        <v>342</v>
      </c>
      <c r="I35" s="340" t="s">
        <v>248</v>
      </c>
      <c r="J35" s="340" t="s">
        <v>19</v>
      </c>
      <c r="K35" s="340" t="s">
        <v>355</v>
      </c>
    </row>
    <row r="36" spans="1:11" s="318" customFormat="1" ht="14.25">
      <c r="A36" s="20"/>
      <c r="B36" s="340" t="s">
        <v>19</v>
      </c>
      <c r="C36" s="340" t="s">
        <v>21</v>
      </c>
      <c r="D36" s="340" t="s">
        <v>21</v>
      </c>
      <c r="E36" s="340" t="s">
        <v>342</v>
      </c>
      <c r="F36" s="340" t="s">
        <v>21</v>
      </c>
      <c r="G36" s="340" t="s">
        <v>21</v>
      </c>
      <c r="H36" s="340" t="s">
        <v>342</v>
      </c>
      <c r="I36" s="340" t="s">
        <v>248</v>
      </c>
      <c r="J36" s="340" t="s">
        <v>19</v>
      </c>
      <c r="K36" s="340" t="s">
        <v>249</v>
      </c>
    </row>
    <row r="37" spans="1:11" s="318" customFormat="1" ht="14.25">
      <c r="A37" s="20"/>
      <c r="B37" s="340" t="s">
        <v>19</v>
      </c>
      <c r="C37" s="340" t="s">
        <v>21</v>
      </c>
      <c r="D37" s="340" t="s">
        <v>21</v>
      </c>
      <c r="E37" s="340" t="s">
        <v>342</v>
      </c>
      <c r="F37" s="340" t="s">
        <v>21</v>
      </c>
      <c r="G37" s="340" t="s">
        <v>21</v>
      </c>
      <c r="H37" s="340" t="s">
        <v>342</v>
      </c>
      <c r="I37" s="340" t="s">
        <v>248</v>
      </c>
      <c r="J37" s="340" t="s">
        <v>19</v>
      </c>
      <c r="K37" s="340" t="s">
        <v>250</v>
      </c>
    </row>
    <row r="38" spans="1:11" s="318" customFormat="1" ht="14.25">
      <c r="A38" s="20"/>
      <c r="B38" s="340" t="s">
        <v>21</v>
      </c>
      <c r="C38" s="340" t="s">
        <v>21</v>
      </c>
      <c r="D38" s="340" t="s">
        <v>21</v>
      </c>
      <c r="E38" s="340" t="s">
        <v>342</v>
      </c>
      <c r="F38" s="340" t="s">
        <v>21</v>
      </c>
      <c r="G38" s="340" t="s">
        <v>21</v>
      </c>
      <c r="H38" s="340" t="s">
        <v>21</v>
      </c>
      <c r="I38" s="340" t="s">
        <v>21</v>
      </c>
      <c r="J38" s="340" t="s">
        <v>21</v>
      </c>
      <c r="K38" s="340" t="s">
        <v>251</v>
      </c>
    </row>
    <row r="39" spans="1:11" s="318" customFormat="1" ht="14.25">
      <c r="A39" s="20"/>
      <c r="B39" s="340" t="s">
        <v>19</v>
      </c>
      <c r="C39" s="340" t="s">
        <v>21</v>
      </c>
      <c r="D39" s="340" t="s">
        <v>21</v>
      </c>
      <c r="E39" s="340" t="s">
        <v>342</v>
      </c>
      <c r="F39" s="340" t="s">
        <v>21</v>
      </c>
      <c r="G39" s="340" t="s">
        <v>21</v>
      </c>
      <c r="H39" s="340" t="s">
        <v>342</v>
      </c>
      <c r="I39" s="340" t="s">
        <v>248</v>
      </c>
      <c r="J39" s="340" t="s">
        <v>19</v>
      </c>
      <c r="K39" s="340" t="s">
        <v>356</v>
      </c>
    </row>
    <row r="40" spans="1:11" s="318" customFormat="1" ht="14.25">
      <c r="A40" s="20"/>
      <c r="B40" s="340" t="s">
        <v>19</v>
      </c>
      <c r="C40" s="340" t="s">
        <v>21</v>
      </c>
      <c r="D40" s="340" t="s">
        <v>21</v>
      </c>
      <c r="E40" s="340"/>
      <c r="F40" s="340" t="s">
        <v>21</v>
      </c>
      <c r="G40" s="340" t="s">
        <v>21</v>
      </c>
      <c r="H40" s="340" t="s">
        <v>21</v>
      </c>
      <c r="I40" s="340" t="s">
        <v>248</v>
      </c>
      <c r="J40" s="340" t="s">
        <v>19</v>
      </c>
      <c r="K40" s="340" t="s">
        <v>252</v>
      </c>
    </row>
    <row r="41" spans="1:11" s="318" customFormat="1" ht="14.25">
      <c r="A41" s="20"/>
      <c r="B41" s="340" t="s">
        <v>19</v>
      </c>
      <c r="C41" s="340" t="s">
        <v>21</v>
      </c>
      <c r="D41" s="340" t="s">
        <v>21</v>
      </c>
      <c r="E41" s="340" t="s">
        <v>21</v>
      </c>
      <c r="F41" s="340" t="s">
        <v>21</v>
      </c>
      <c r="G41" s="340" t="s">
        <v>21</v>
      </c>
      <c r="H41" s="340" t="s">
        <v>21</v>
      </c>
      <c r="I41" s="340" t="s">
        <v>248</v>
      </c>
      <c r="J41" s="340" t="s">
        <v>19</v>
      </c>
      <c r="K41" s="340" t="s">
        <v>253</v>
      </c>
    </row>
    <row r="42" spans="1:11" s="318" customFormat="1" ht="14.25">
      <c r="A42" s="20"/>
      <c r="B42" s="340" t="s">
        <v>21</v>
      </c>
      <c r="C42" s="340" t="s">
        <v>21</v>
      </c>
      <c r="D42" s="340" t="s">
        <v>21</v>
      </c>
      <c r="E42" s="340" t="s">
        <v>342</v>
      </c>
      <c r="F42" s="340" t="s">
        <v>21</v>
      </c>
      <c r="G42" s="340" t="s">
        <v>21</v>
      </c>
      <c r="H42" s="340" t="s">
        <v>21</v>
      </c>
      <c r="I42" s="340" t="s">
        <v>21</v>
      </c>
      <c r="J42" s="340" t="s">
        <v>21</v>
      </c>
      <c r="K42" s="340" t="s">
        <v>254</v>
      </c>
    </row>
    <row r="43" spans="1:11" s="318" customFormat="1" ht="14.25">
      <c r="A43" s="20"/>
      <c r="B43" s="340" t="s">
        <v>19</v>
      </c>
      <c r="C43" s="340" t="s">
        <v>21</v>
      </c>
      <c r="D43" s="340" t="s">
        <v>21</v>
      </c>
      <c r="E43" s="340" t="s">
        <v>248</v>
      </c>
      <c r="F43" s="340" t="s">
        <v>21</v>
      </c>
      <c r="G43" s="340" t="s">
        <v>21</v>
      </c>
      <c r="H43" s="340" t="s">
        <v>248</v>
      </c>
      <c r="I43" s="340" t="s">
        <v>248</v>
      </c>
      <c r="J43" s="340" t="s">
        <v>19</v>
      </c>
      <c r="K43" s="340" t="s">
        <v>255</v>
      </c>
    </row>
    <row r="44" spans="1:11" s="318" customFormat="1" ht="14.25">
      <c r="A44" s="20"/>
      <c r="B44" s="340" t="s">
        <v>21</v>
      </c>
      <c r="C44" s="340" t="s">
        <v>21</v>
      </c>
      <c r="D44" s="340" t="s">
        <v>21</v>
      </c>
      <c r="E44" s="340" t="s">
        <v>21</v>
      </c>
      <c r="F44" s="340" t="s">
        <v>21</v>
      </c>
      <c r="G44" s="340" t="s">
        <v>21</v>
      </c>
      <c r="H44" s="340" t="s">
        <v>21</v>
      </c>
      <c r="I44" s="340" t="s">
        <v>21</v>
      </c>
      <c r="J44" s="340" t="s">
        <v>21</v>
      </c>
      <c r="K44" s="340" t="s">
        <v>357</v>
      </c>
    </row>
    <row r="45" spans="1:11" s="318" customFormat="1" ht="14.25">
      <c r="A45" s="20"/>
      <c r="B45" s="340" t="s">
        <v>19</v>
      </c>
      <c r="C45" s="340" t="s">
        <v>21</v>
      </c>
      <c r="D45" s="340" t="s">
        <v>21</v>
      </c>
      <c r="E45" s="340" t="s">
        <v>21</v>
      </c>
      <c r="F45" s="340" t="s">
        <v>21</v>
      </c>
      <c r="G45" s="340" t="s">
        <v>21</v>
      </c>
      <c r="H45" s="340" t="s">
        <v>21</v>
      </c>
      <c r="I45" s="340" t="s">
        <v>248</v>
      </c>
      <c r="J45" s="340" t="s">
        <v>19</v>
      </c>
      <c r="K45" s="340" t="s">
        <v>358</v>
      </c>
    </row>
    <row r="46" spans="1:11" s="318" customFormat="1" ht="14.25">
      <c r="A46" s="20"/>
      <c r="B46" s="340" t="s">
        <v>21</v>
      </c>
      <c r="C46" s="340" t="s">
        <v>21</v>
      </c>
      <c r="D46" s="340" t="s">
        <v>21</v>
      </c>
      <c r="E46" s="340" t="s">
        <v>21</v>
      </c>
      <c r="F46" s="340" t="s">
        <v>21</v>
      </c>
      <c r="G46" s="340" t="s">
        <v>21</v>
      </c>
      <c r="H46" s="340" t="s">
        <v>21</v>
      </c>
      <c r="I46" s="340" t="s">
        <v>21</v>
      </c>
      <c r="J46" s="340" t="s">
        <v>21</v>
      </c>
      <c r="K46" s="340" t="s">
        <v>359</v>
      </c>
    </row>
    <row r="47" spans="1:11" s="318" customFormat="1" ht="15">
      <c r="A47" s="20"/>
      <c r="B47" s="345"/>
      <c r="C47" s="340"/>
      <c r="D47" s="345"/>
      <c r="E47" s="345"/>
      <c r="F47" s="340"/>
      <c r="G47" s="340"/>
      <c r="H47" s="349"/>
      <c r="I47" s="345"/>
      <c r="J47" s="345"/>
      <c r="K47" s="346" t="s">
        <v>25</v>
      </c>
    </row>
    <row r="48" spans="1:11" s="318" customFormat="1" ht="14.25">
      <c r="A48" s="317"/>
      <c r="B48" s="340" t="s">
        <v>19</v>
      </c>
      <c r="C48" s="340" t="s">
        <v>20</v>
      </c>
      <c r="D48" s="340" t="s">
        <v>19</v>
      </c>
      <c r="E48" s="340"/>
      <c r="F48" s="340" t="s">
        <v>20</v>
      </c>
      <c r="G48" s="340" t="s">
        <v>20</v>
      </c>
      <c r="H48" s="340"/>
      <c r="I48" s="350"/>
      <c r="J48" s="340" t="s">
        <v>20</v>
      </c>
      <c r="K48" s="340" t="s">
        <v>360</v>
      </c>
    </row>
    <row r="49" spans="1:11" s="318" customFormat="1" ht="14.25">
      <c r="A49" s="317"/>
      <c r="B49" s="340" t="s">
        <v>19</v>
      </c>
      <c r="C49" s="340" t="s">
        <v>20</v>
      </c>
      <c r="D49" s="340" t="s">
        <v>19</v>
      </c>
      <c r="E49" s="340"/>
      <c r="F49" s="340" t="s">
        <v>20</v>
      </c>
      <c r="G49" s="340" t="s">
        <v>20</v>
      </c>
      <c r="H49" s="340"/>
      <c r="I49" s="350"/>
      <c r="J49" s="340" t="s">
        <v>20</v>
      </c>
      <c r="K49" s="340" t="s">
        <v>361</v>
      </c>
    </row>
    <row r="50" spans="1:11" s="318" customFormat="1" ht="14.25">
      <c r="A50" s="317"/>
      <c r="B50" s="340" t="s">
        <v>19</v>
      </c>
      <c r="C50" s="340" t="s">
        <v>20</v>
      </c>
      <c r="D50" s="340" t="s">
        <v>19</v>
      </c>
      <c r="E50" s="340"/>
      <c r="F50" s="340" t="s">
        <v>20</v>
      </c>
      <c r="G50" s="340" t="s">
        <v>20</v>
      </c>
      <c r="H50" s="340"/>
      <c r="I50" s="340" t="s">
        <v>19</v>
      </c>
      <c r="J50" s="340" t="s">
        <v>20</v>
      </c>
      <c r="K50" s="340" t="s">
        <v>256</v>
      </c>
    </row>
    <row r="51" spans="1:11" s="322" customFormat="1" ht="15">
      <c r="A51" s="321"/>
      <c r="B51" s="340"/>
      <c r="C51" s="340"/>
      <c r="D51" s="340"/>
      <c r="E51" s="340"/>
      <c r="F51" s="340"/>
      <c r="G51" s="340"/>
      <c r="H51" s="340"/>
      <c r="I51" s="340"/>
      <c r="J51" s="340"/>
      <c r="K51" s="346"/>
    </row>
    <row r="52" spans="1:11" s="318" customFormat="1" ht="15.75">
      <c r="A52" s="323"/>
      <c r="B52" s="340"/>
      <c r="C52" s="340"/>
      <c r="D52" s="340"/>
      <c r="E52" s="340"/>
      <c r="F52" s="340"/>
      <c r="G52" s="340"/>
      <c r="H52" s="340"/>
      <c r="I52" s="340"/>
      <c r="J52" s="340"/>
      <c r="K52" s="346" t="s">
        <v>26</v>
      </c>
    </row>
    <row r="53" spans="1:11" s="318" customFormat="1" ht="14.25">
      <c r="A53" s="317"/>
      <c r="B53" s="340" t="s">
        <v>20</v>
      </c>
      <c r="C53" s="340" t="s">
        <v>20</v>
      </c>
      <c r="D53" s="340" t="s">
        <v>20</v>
      </c>
      <c r="E53" s="340"/>
      <c r="F53" s="340" t="s">
        <v>20</v>
      </c>
      <c r="G53" s="340" t="s">
        <v>20</v>
      </c>
      <c r="H53" s="340"/>
      <c r="I53" s="350"/>
      <c r="J53" s="340" t="s">
        <v>20</v>
      </c>
      <c r="K53" s="340" t="s">
        <v>257</v>
      </c>
    </row>
    <row r="54" spans="1:11" s="318" customFormat="1" ht="14.25">
      <c r="A54" s="317" t="s">
        <v>362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 t="s">
        <v>65</v>
      </c>
    </row>
    <row r="55" spans="1:11" s="318" customFormat="1" ht="14.25">
      <c r="A55" s="317" t="s">
        <v>362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 t="s">
        <v>66</v>
      </c>
    </row>
    <row r="56" spans="1:11" s="318" customFormat="1" ht="14.25">
      <c r="A56" s="317" t="s">
        <v>362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 t="s">
        <v>67</v>
      </c>
    </row>
    <row r="57" spans="1:11" s="318" customFormat="1" ht="14.25">
      <c r="A57" s="317" t="s">
        <v>362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 t="s">
        <v>68</v>
      </c>
    </row>
    <row r="58" spans="1:11" s="318" customFormat="1" ht="14.25">
      <c r="A58" s="317" t="s">
        <v>362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 t="s">
        <v>69</v>
      </c>
    </row>
    <row r="59" spans="1:11" s="318" customFormat="1" ht="14.25">
      <c r="A59" s="20"/>
      <c r="B59" s="340"/>
      <c r="C59" s="340"/>
      <c r="D59" s="340"/>
      <c r="E59" s="340"/>
      <c r="F59" s="340"/>
      <c r="G59" s="340"/>
      <c r="H59" s="340"/>
      <c r="I59" s="340"/>
      <c r="J59" s="340"/>
      <c r="K59" s="340"/>
    </row>
    <row r="60" spans="1:11" s="318" customFormat="1" ht="15">
      <c r="A60" s="20"/>
      <c r="B60" s="340"/>
      <c r="C60" s="340"/>
      <c r="D60" s="340"/>
      <c r="E60" s="340"/>
      <c r="F60" s="340"/>
      <c r="G60" s="340"/>
      <c r="H60" s="340"/>
      <c r="I60" s="340"/>
      <c r="J60" s="340"/>
      <c r="K60" s="346" t="s">
        <v>363</v>
      </c>
    </row>
    <row r="61" spans="1:11" s="318" customFormat="1" ht="14.25">
      <c r="A61" s="324"/>
      <c r="B61" s="340" t="s">
        <v>19</v>
      </c>
      <c r="C61" s="340" t="s">
        <v>248</v>
      </c>
      <c r="D61" s="340" t="s">
        <v>248</v>
      </c>
      <c r="E61" s="340"/>
      <c r="F61" s="340" t="s">
        <v>248</v>
      </c>
      <c r="G61" s="340" t="s">
        <v>248</v>
      </c>
      <c r="H61" s="340" t="s">
        <v>21</v>
      </c>
      <c r="I61" s="340" t="s">
        <v>258</v>
      </c>
      <c r="J61" s="340" t="s">
        <v>19</v>
      </c>
      <c r="K61" s="340" t="s">
        <v>259</v>
      </c>
    </row>
    <row r="62" spans="1:11" s="318" customFormat="1" ht="14.25">
      <c r="A62" s="324"/>
      <c r="B62" s="340" t="s">
        <v>19</v>
      </c>
      <c r="C62" s="340" t="s">
        <v>248</v>
      </c>
      <c r="D62" s="340" t="s">
        <v>248</v>
      </c>
      <c r="E62" s="340"/>
      <c r="F62" s="340" t="s">
        <v>248</v>
      </c>
      <c r="G62" s="340" t="s">
        <v>248</v>
      </c>
      <c r="H62" s="340" t="s">
        <v>21</v>
      </c>
      <c r="I62" s="340" t="s">
        <v>258</v>
      </c>
      <c r="J62" s="340" t="s">
        <v>19</v>
      </c>
      <c r="K62" s="340" t="s">
        <v>260</v>
      </c>
    </row>
    <row r="63" spans="1:11" s="318" customFormat="1" ht="15">
      <c r="A63" s="20"/>
      <c r="B63" s="340"/>
      <c r="C63" s="340"/>
      <c r="D63" s="340"/>
      <c r="E63" s="340"/>
      <c r="F63" s="340"/>
      <c r="G63" s="340"/>
      <c r="H63" s="340"/>
      <c r="I63" s="340"/>
      <c r="J63" s="340"/>
      <c r="K63" s="346" t="s">
        <v>27</v>
      </c>
    </row>
    <row r="64" spans="1:11" s="318" customFormat="1" ht="14.25">
      <c r="A64" s="20"/>
      <c r="B64" s="340" t="s">
        <v>19</v>
      </c>
      <c r="C64" s="340" t="s">
        <v>19</v>
      </c>
      <c r="D64" s="340" t="s">
        <v>19</v>
      </c>
      <c r="E64" s="340"/>
      <c r="F64" s="340" t="s">
        <v>19</v>
      </c>
      <c r="G64" s="340" t="s">
        <v>19</v>
      </c>
      <c r="H64" s="340"/>
      <c r="I64" s="340" t="s">
        <v>343</v>
      </c>
      <c r="J64" s="340" t="s">
        <v>19</v>
      </c>
      <c r="K64" s="340" t="s">
        <v>261</v>
      </c>
    </row>
    <row r="65" spans="1:11" s="318" customFormat="1" ht="15">
      <c r="A65" s="20"/>
      <c r="B65" s="340"/>
      <c r="C65" s="340"/>
      <c r="D65" s="340"/>
      <c r="E65" s="340"/>
      <c r="F65" s="340"/>
      <c r="G65" s="340"/>
      <c r="H65" s="340"/>
      <c r="I65" s="340"/>
      <c r="J65" s="340"/>
      <c r="K65" s="346" t="s">
        <v>262</v>
      </c>
    </row>
    <row r="66" spans="1:11" s="318" customFormat="1" ht="14.25">
      <c r="A66" s="20"/>
      <c r="B66" s="340" t="s">
        <v>263</v>
      </c>
      <c r="C66" s="340" t="s">
        <v>21</v>
      </c>
      <c r="D66" s="340" t="s">
        <v>21</v>
      </c>
      <c r="E66" s="340" t="s">
        <v>342</v>
      </c>
      <c r="F66" s="340" t="s">
        <v>21</v>
      </c>
      <c r="G66" s="340" t="s">
        <v>21</v>
      </c>
      <c r="H66" s="340"/>
      <c r="I66" s="340" t="s">
        <v>21</v>
      </c>
      <c r="J66" s="340" t="s">
        <v>21</v>
      </c>
      <c r="K66" s="340" t="s">
        <v>264</v>
      </c>
    </row>
    <row r="67" spans="1:11" s="318" customFormat="1" ht="14.25">
      <c r="A67" s="20"/>
      <c r="B67" s="340"/>
      <c r="C67" s="340"/>
      <c r="D67" s="340"/>
      <c r="E67" s="340"/>
      <c r="F67" s="340"/>
      <c r="G67" s="340"/>
      <c r="H67" s="340"/>
      <c r="I67" s="340"/>
      <c r="J67" s="340"/>
      <c r="K67" s="340"/>
    </row>
    <row r="68" spans="1:11" s="318" customFormat="1" ht="13.5" customHeight="1">
      <c r="A68" s="20"/>
      <c r="B68" s="340"/>
      <c r="C68" s="340"/>
      <c r="D68" s="340"/>
      <c r="E68" s="340"/>
      <c r="F68" s="340"/>
      <c r="G68" s="340"/>
      <c r="H68" s="340"/>
      <c r="I68" s="340"/>
      <c r="J68" s="340"/>
      <c r="K68" s="346" t="s">
        <v>265</v>
      </c>
    </row>
    <row r="69" spans="1:11" s="318" customFormat="1" ht="14.25">
      <c r="A69" s="20"/>
      <c r="B69" s="340"/>
      <c r="C69" s="20" t="s">
        <v>248</v>
      </c>
      <c r="D69" s="340" t="s">
        <v>21</v>
      </c>
      <c r="E69" s="340" t="s">
        <v>364</v>
      </c>
      <c r="F69" s="20" t="s">
        <v>248</v>
      </c>
      <c r="G69" s="20" t="s">
        <v>248</v>
      </c>
      <c r="H69" s="340"/>
      <c r="I69" s="340" t="s">
        <v>21</v>
      </c>
      <c r="J69" s="340" t="s">
        <v>21</v>
      </c>
      <c r="K69" s="340" t="s">
        <v>266</v>
      </c>
    </row>
    <row r="70" spans="1:11" s="318" customFormat="1" ht="13.5" customHeight="1">
      <c r="A70" s="20" t="s">
        <v>267</v>
      </c>
      <c r="B70" s="340" t="s">
        <v>268</v>
      </c>
      <c r="C70" s="340" t="s">
        <v>365</v>
      </c>
      <c r="D70" s="20" t="s">
        <v>267</v>
      </c>
      <c r="E70" s="340" t="s">
        <v>365</v>
      </c>
      <c r="F70" s="20" t="s">
        <v>267</v>
      </c>
      <c r="G70" s="351" t="s">
        <v>248</v>
      </c>
      <c r="H70" s="340" t="s">
        <v>328</v>
      </c>
      <c r="I70" s="340" t="s">
        <v>328</v>
      </c>
      <c r="J70" s="340" t="s">
        <v>21</v>
      </c>
      <c r="K70" s="340" t="s">
        <v>269</v>
      </c>
    </row>
    <row r="71" spans="1:11" s="318" customFormat="1" ht="13.5" customHeight="1">
      <c r="A71" s="340"/>
      <c r="B71" s="340"/>
      <c r="C71" s="340" t="s">
        <v>21</v>
      </c>
      <c r="D71" s="340" t="s">
        <v>21</v>
      </c>
      <c r="E71" s="340"/>
      <c r="F71" s="340" t="s">
        <v>21</v>
      </c>
      <c r="G71" s="340" t="s">
        <v>21</v>
      </c>
      <c r="H71" s="340" t="s">
        <v>21</v>
      </c>
      <c r="I71" s="340" t="s">
        <v>21</v>
      </c>
      <c r="J71" s="340" t="s">
        <v>21</v>
      </c>
      <c r="K71" s="340" t="s">
        <v>270</v>
      </c>
    </row>
    <row r="72" spans="1:11" s="318" customFormat="1" ht="13.5" customHeight="1">
      <c r="A72" s="20" t="s">
        <v>267</v>
      </c>
      <c r="B72" s="340" t="s">
        <v>342</v>
      </c>
      <c r="C72" s="340"/>
      <c r="D72" s="20" t="s">
        <v>267</v>
      </c>
      <c r="E72" s="340" t="s">
        <v>342</v>
      </c>
      <c r="F72" s="20" t="s">
        <v>267</v>
      </c>
      <c r="G72" s="340" t="s">
        <v>342</v>
      </c>
      <c r="H72" s="340"/>
      <c r="I72" s="350"/>
      <c r="J72" s="350"/>
      <c r="K72" s="340" t="s">
        <v>240</v>
      </c>
    </row>
    <row r="73" spans="1:11" s="318" customFormat="1" ht="15">
      <c r="A73" s="325"/>
      <c r="B73" s="340"/>
      <c r="C73" s="340"/>
      <c r="D73" s="340"/>
      <c r="E73" s="340"/>
      <c r="F73" s="340"/>
      <c r="G73" s="340"/>
      <c r="H73" s="340"/>
      <c r="I73" s="340"/>
      <c r="J73" s="340"/>
      <c r="K73" s="346" t="s">
        <v>28</v>
      </c>
    </row>
    <row r="74" spans="1:11" s="318" customFormat="1" ht="14.25">
      <c r="A74" s="20"/>
      <c r="B74" s="340"/>
      <c r="C74" s="340"/>
      <c r="D74" s="340"/>
      <c r="E74" s="340"/>
      <c r="F74" s="340"/>
      <c r="G74" s="340"/>
      <c r="H74" s="340" t="s">
        <v>271</v>
      </c>
      <c r="I74" s="340" t="s">
        <v>271</v>
      </c>
      <c r="J74" s="340"/>
      <c r="K74" s="340" t="s">
        <v>272</v>
      </c>
    </row>
    <row r="75" spans="1:11" s="318" customFormat="1" ht="14.25">
      <c r="A75" s="20"/>
      <c r="B75" s="340"/>
      <c r="C75" s="340" t="s">
        <v>21</v>
      </c>
      <c r="D75" s="340" t="s">
        <v>21</v>
      </c>
      <c r="E75" s="340" t="s">
        <v>241</v>
      </c>
      <c r="F75" s="340" t="s">
        <v>21</v>
      </c>
      <c r="G75" s="340" t="s">
        <v>21</v>
      </c>
      <c r="H75" s="340"/>
      <c r="I75" s="340" t="s">
        <v>21</v>
      </c>
      <c r="J75" s="340" t="s">
        <v>21</v>
      </c>
      <c r="K75" s="340" t="s">
        <v>272</v>
      </c>
    </row>
    <row r="76" spans="1:11" s="318" customFormat="1" ht="14.25">
      <c r="A76" s="20"/>
      <c r="B76" s="340"/>
      <c r="C76" s="340"/>
      <c r="D76" s="340"/>
      <c r="E76" s="340"/>
      <c r="F76" s="340"/>
      <c r="G76" s="340"/>
      <c r="H76" s="340" t="s">
        <v>271</v>
      </c>
      <c r="I76" s="340" t="s">
        <v>271</v>
      </c>
      <c r="J76" s="340"/>
      <c r="K76" s="340" t="s">
        <v>366</v>
      </c>
    </row>
    <row r="77" spans="1:11" s="318" customFormat="1" ht="14.25">
      <c r="A77" s="20"/>
      <c r="B77" s="340"/>
      <c r="C77" s="340" t="s">
        <v>21</v>
      </c>
      <c r="D77" s="340" t="s">
        <v>21</v>
      </c>
      <c r="E77" s="340" t="s">
        <v>367</v>
      </c>
      <c r="F77" s="340" t="s">
        <v>21</v>
      </c>
      <c r="G77" s="340" t="s">
        <v>21</v>
      </c>
      <c r="H77" s="340"/>
      <c r="I77" s="340" t="s">
        <v>21</v>
      </c>
      <c r="J77" s="340" t="s">
        <v>21</v>
      </c>
      <c r="K77" s="340" t="s">
        <v>34</v>
      </c>
    </row>
    <row r="78" spans="1:11" s="318" customFormat="1" ht="15">
      <c r="A78" s="20"/>
      <c r="B78" s="340"/>
      <c r="C78" s="340"/>
      <c r="D78" s="340"/>
      <c r="E78" s="340"/>
      <c r="F78" s="340"/>
      <c r="G78" s="340"/>
      <c r="H78" s="340"/>
      <c r="I78" s="340"/>
      <c r="J78" s="340"/>
      <c r="K78" s="346" t="s">
        <v>273</v>
      </c>
    </row>
    <row r="79" spans="1:11" s="318" customFormat="1" ht="14.25">
      <c r="A79" s="20" t="s">
        <v>274</v>
      </c>
      <c r="B79" s="340"/>
      <c r="C79" s="340"/>
      <c r="D79" s="340"/>
      <c r="E79" s="340"/>
      <c r="F79" s="20" t="s">
        <v>274</v>
      </c>
      <c r="G79" s="340"/>
      <c r="H79" s="340"/>
      <c r="I79" s="340"/>
      <c r="J79" s="340"/>
      <c r="K79" s="340" t="s">
        <v>368</v>
      </c>
    </row>
    <row r="80" spans="1:11" s="318" customFormat="1" ht="14.25">
      <c r="A80" s="20"/>
      <c r="B80" s="340" t="s">
        <v>367</v>
      </c>
      <c r="C80" s="340"/>
      <c r="D80" s="340"/>
      <c r="E80" s="340"/>
      <c r="F80" s="340"/>
      <c r="G80" s="340"/>
      <c r="H80" s="340" t="s">
        <v>342</v>
      </c>
      <c r="I80" s="340"/>
      <c r="J80" s="340"/>
      <c r="K80" s="340" t="s">
        <v>275</v>
      </c>
    </row>
    <row r="81" spans="1:11" s="17" customFormat="1" ht="14.25">
      <c r="A81" s="20"/>
      <c r="B81" s="340"/>
      <c r="C81" s="340" t="s">
        <v>21</v>
      </c>
      <c r="D81" s="340" t="s">
        <v>21</v>
      </c>
      <c r="E81" s="340" t="s">
        <v>342</v>
      </c>
      <c r="F81" s="340" t="s">
        <v>21</v>
      </c>
      <c r="G81" s="340" t="s">
        <v>21</v>
      </c>
      <c r="H81" s="340"/>
      <c r="I81" s="340" t="s">
        <v>21</v>
      </c>
      <c r="J81" s="340" t="s">
        <v>21</v>
      </c>
      <c r="K81" s="340" t="s">
        <v>275</v>
      </c>
    </row>
    <row r="82" spans="1:11" s="17" customFormat="1" ht="13.5" customHeight="1">
      <c r="A82" s="20" t="s">
        <v>274</v>
      </c>
      <c r="B82" s="340"/>
      <c r="C82" s="340"/>
      <c r="D82" s="340"/>
      <c r="E82" s="340"/>
      <c r="F82" s="20" t="s">
        <v>274</v>
      </c>
      <c r="G82" s="340"/>
      <c r="H82" s="340"/>
      <c r="I82" s="340"/>
      <c r="J82" s="340"/>
      <c r="K82" s="340" t="s">
        <v>276</v>
      </c>
    </row>
    <row r="83" spans="1:11" s="17" customFormat="1" ht="13.5" customHeight="1">
      <c r="A83" s="20"/>
      <c r="B83" s="340"/>
      <c r="C83" s="340"/>
      <c r="D83" s="340"/>
      <c r="E83" s="340"/>
      <c r="F83" s="340"/>
      <c r="G83" s="340"/>
      <c r="H83" s="340"/>
      <c r="I83" s="340"/>
      <c r="J83" s="340"/>
      <c r="K83" s="346" t="s">
        <v>168</v>
      </c>
    </row>
    <row r="84" spans="1:11" s="17" customFormat="1" ht="13.5" customHeight="1">
      <c r="A84" s="20"/>
      <c r="B84" s="340" t="s">
        <v>21</v>
      </c>
      <c r="C84" s="340" t="s">
        <v>21</v>
      </c>
      <c r="D84" s="340" t="s">
        <v>21</v>
      </c>
      <c r="E84" s="340" t="s">
        <v>21</v>
      </c>
      <c r="F84" s="340" t="s">
        <v>21</v>
      </c>
      <c r="G84" s="340" t="s">
        <v>21</v>
      </c>
      <c r="H84" s="340" t="s">
        <v>21</v>
      </c>
      <c r="I84" s="340" t="s">
        <v>21</v>
      </c>
      <c r="J84" s="340" t="s">
        <v>21</v>
      </c>
      <c r="K84" s="340" t="s">
        <v>369</v>
      </c>
    </row>
    <row r="85" spans="1:11" s="17" customFormat="1" ht="13.5" customHeight="1">
      <c r="A85" s="20"/>
      <c r="B85" s="340"/>
      <c r="C85" s="340"/>
      <c r="D85" s="340"/>
      <c r="E85" s="340"/>
      <c r="F85" s="340"/>
      <c r="G85" s="340"/>
      <c r="H85" s="340"/>
      <c r="I85" s="340"/>
      <c r="J85" s="340"/>
      <c r="K85" s="346" t="s">
        <v>75</v>
      </c>
    </row>
    <row r="86" spans="1:11" s="17" customFormat="1" ht="13.5" customHeight="1">
      <c r="A86" s="20"/>
      <c r="B86" s="340" t="s">
        <v>342</v>
      </c>
      <c r="C86" s="340" t="s">
        <v>21</v>
      </c>
      <c r="D86" s="340" t="s">
        <v>21</v>
      </c>
      <c r="E86" s="340" t="s">
        <v>342</v>
      </c>
      <c r="F86" s="340" t="s">
        <v>21</v>
      </c>
      <c r="G86" s="340" t="s">
        <v>21</v>
      </c>
      <c r="H86" s="340" t="s">
        <v>342</v>
      </c>
      <c r="I86" s="340" t="s">
        <v>21</v>
      </c>
      <c r="J86" s="340" t="s">
        <v>21</v>
      </c>
      <c r="K86" s="340" t="s">
        <v>277</v>
      </c>
    </row>
    <row r="87" spans="1:11" s="17" customFormat="1" ht="13.5" customHeight="1">
      <c r="A87" s="16"/>
      <c r="B87" s="340"/>
      <c r="C87" s="342"/>
      <c r="D87" s="342"/>
      <c r="E87" s="340"/>
      <c r="F87" s="342"/>
      <c r="G87" s="342"/>
      <c r="H87" s="342"/>
      <c r="I87" s="342"/>
      <c r="J87" s="342"/>
      <c r="K87" s="342"/>
    </row>
    <row r="88" spans="1:11" s="17" customFormat="1" ht="13.5" customHeight="1">
      <c r="A88" s="16" t="s">
        <v>274</v>
      </c>
      <c r="B88" s="340" t="s">
        <v>248</v>
      </c>
      <c r="C88" s="342" t="s">
        <v>278</v>
      </c>
      <c r="D88" s="342" t="s">
        <v>21</v>
      </c>
      <c r="E88" s="342" t="s">
        <v>278</v>
      </c>
      <c r="F88" s="340" t="s">
        <v>279</v>
      </c>
      <c r="G88" s="342" t="s">
        <v>278</v>
      </c>
      <c r="H88" s="342" t="s">
        <v>21</v>
      </c>
      <c r="I88" s="342" t="s">
        <v>21</v>
      </c>
      <c r="J88" s="342" t="s">
        <v>21</v>
      </c>
      <c r="K88" s="397" t="s">
        <v>280</v>
      </c>
    </row>
    <row r="89" spans="1:11" s="17" customFormat="1" ht="13.5" customHeight="1">
      <c r="A89" s="16"/>
      <c r="B89" s="340" t="s">
        <v>343</v>
      </c>
      <c r="C89" s="342" t="s">
        <v>21</v>
      </c>
      <c r="D89" s="342" t="s">
        <v>21</v>
      </c>
      <c r="E89" s="340"/>
      <c r="F89" s="342" t="s">
        <v>343</v>
      </c>
      <c r="G89" s="342" t="s">
        <v>343</v>
      </c>
      <c r="H89" s="342" t="s">
        <v>342</v>
      </c>
      <c r="I89" s="342" t="s">
        <v>258</v>
      </c>
      <c r="J89" s="342" t="s">
        <v>21</v>
      </c>
      <c r="K89" s="342" t="s">
        <v>370</v>
      </c>
    </row>
    <row r="90" spans="1:11" s="318" customFormat="1" ht="13.5" customHeight="1">
      <c r="A90" s="20"/>
      <c r="B90" s="340" t="s">
        <v>21</v>
      </c>
      <c r="C90" s="340" t="s">
        <v>21</v>
      </c>
      <c r="D90" s="340" t="s">
        <v>21</v>
      </c>
      <c r="E90" s="340" t="s">
        <v>21</v>
      </c>
      <c r="F90" s="340" t="s">
        <v>258</v>
      </c>
      <c r="G90" s="340" t="s">
        <v>258</v>
      </c>
      <c r="H90" s="340" t="s">
        <v>342</v>
      </c>
      <c r="I90" s="340" t="s">
        <v>258</v>
      </c>
      <c r="J90" s="340" t="s">
        <v>21</v>
      </c>
      <c r="K90" s="340" t="s">
        <v>281</v>
      </c>
    </row>
    <row r="91" spans="1:11" s="318" customFormat="1" ht="14.25">
      <c r="A91" s="20"/>
      <c r="B91" s="340"/>
      <c r="C91" s="340" t="s">
        <v>343</v>
      </c>
      <c r="D91" s="340" t="s">
        <v>343</v>
      </c>
      <c r="E91" s="340"/>
      <c r="F91" s="340" t="s">
        <v>343</v>
      </c>
      <c r="G91" s="340" t="s">
        <v>343</v>
      </c>
      <c r="H91" s="340" t="s">
        <v>342</v>
      </c>
      <c r="I91" s="340" t="s">
        <v>343</v>
      </c>
      <c r="J91" s="340" t="s">
        <v>343</v>
      </c>
      <c r="K91" s="340" t="s">
        <v>282</v>
      </c>
    </row>
    <row r="92" spans="1:11" s="17" customFormat="1" ht="13.5" customHeight="1">
      <c r="A92" s="16" t="s">
        <v>371</v>
      </c>
      <c r="B92" s="340" t="s">
        <v>263</v>
      </c>
      <c r="C92" s="352" t="s">
        <v>328</v>
      </c>
      <c r="D92" s="352" t="s">
        <v>328</v>
      </c>
      <c r="E92" s="353" t="s">
        <v>328</v>
      </c>
      <c r="F92" s="352" t="s">
        <v>328</v>
      </c>
      <c r="G92" s="352" t="s">
        <v>328</v>
      </c>
      <c r="H92" s="352" t="s">
        <v>328</v>
      </c>
      <c r="I92" s="352" t="s">
        <v>328</v>
      </c>
      <c r="J92" s="342" t="s">
        <v>21</v>
      </c>
      <c r="K92" s="342" t="s">
        <v>372</v>
      </c>
    </row>
    <row r="93" spans="1:11" s="17" customFormat="1" ht="13.5" customHeight="1">
      <c r="A93" s="16"/>
      <c r="B93" s="340"/>
      <c r="C93" s="342" t="s">
        <v>343</v>
      </c>
      <c r="D93" s="342" t="s">
        <v>343</v>
      </c>
      <c r="E93" s="340"/>
      <c r="F93" s="342" t="s">
        <v>343</v>
      </c>
      <c r="G93" s="342" t="s">
        <v>343</v>
      </c>
      <c r="H93" s="342"/>
      <c r="I93" s="342" t="s">
        <v>343</v>
      </c>
      <c r="J93" s="342" t="s">
        <v>344</v>
      </c>
      <c r="K93" s="342" t="s">
        <v>373</v>
      </c>
    </row>
    <row r="94" spans="1:11" s="17" customFormat="1" ht="13.5" customHeight="1">
      <c r="A94" s="16" t="s">
        <v>371</v>
      </c>
      <c r="B94" s="340"/>
      <c r="C94" s="342" t="s">
        <v>343</v>
      </c>
      <c r="D94" s="342" t="s">
        <v>343</v>
      </c>
      <c r="E94" s="340"/>
      <c r="F94" s="342" t="s">
        <v>343</v>
      </c>
      <c r="G94" s="342" t="s">
        <v>343</v>
      </c>
      <c r="H94" s="342"/>
      <c r="I94" s="342" t="s">
        <v>343</v>
      </c>
      <c r="J94" s="342" t="s">
        <v>343</v>
      </c>
      <c r="K94" s="342" t="s">
        <v>283</v>
      </c>
    </row>
    <row r="95" spans="1:11" s="18" customFormat="1" ht="13.5" customHeight="1">
      <c r="A95" s="16"/>
      <c r="B95" s="340"/>
      <c r="C95" s="342" t="s">
        <v>21</v>
      </c>
      <c r="D95" s="342"/>
      <c r="E95" s="340"/>
      <c r="F95" s="342" t="s">
        <v>21</v>
      </c>
      <c r="G95" s="342" t="s">
        <v>284</v>
      </c>
      <c r="H95" s="342" t="s">
        <v>285</v>
      </c>
      <c r="I95" s="342"/>
      <c r="J95" s="342"/>
      <c r="K95" s="342" t="s">
        <v>374</v>
      </c>
    </row>
    <row r="96" spans="1:11" s="18" customFormat="1" ht="13.5" customHeight="1">
      <c r="A96" s="16"/>
      <c r="B96" s="342" t="s">
        <v>286</v>
      </c>
      <c r="C96" s="342"/>
      <c r="D96" s="342"/>
      <c r="E96" s="340"/>
      <c r="F96" s="342"/>
      <c r="G96" s="342"/>
      <c r="H96" s="342"/>
      <c r="I96" s="342"/>
      <c r="J96" s="342"/>
      <c r="K96" s="342" t="s">
        <v>374</v>
      </c>
    </row>
    <row r="97" spans="1:11" s="17" customFormat="1" ht="13.5" customHeight="1">
      <c r="A97" s="16" t="s">
        <v>274</v>
      </c>
      <c r="B97" s="342" t="s">
        <v>375</v>
      </c>
      <c r="C97" s="342" t="s">
        <v>375</v>
      </c>
      <c r="D97" s="342" t="s">
        <v>375</v>
      </c>
      <c r="E97" s="342"/>
      <c r="F97" s="16" t="s">
        <v>274</v>
      </c>
      <c r="G97" s="342"/>
      <c r="H97" s="342"/>
      <c r="I97" s="342"/>
      <c r="J97" s="340" t="s">
        <v>343</v>
      </c>
      <c r="K97" s="342" t="s">
        <v>376</v>
      </c>
    </row>
    <row r="98" spans="1:11" s="17" customFormat="1" ht="13.5" customHeight="1">
      <c r="A98" s="16" t="s">
        <v>274</v>
      </c>
      <c r="B98" s="342" t="s">
        <v>375</v>
      </c>
      <c r="C98" s="342" t="s">
        <v>375</v>
      </c>
      <c r="D98" s="342" t="s">
        <v>375</v>
      </c>
      <c r="E98" s="342"/>
      <c r="F98" s="16" t="s">
        <v>274</v>
      </c>
      <c r="G98" s="342"/>
      <c r="H98" s="342"/>
      <c r="I98" s="342"/>
      <c r="J98" s="340" t="s">
        <v>343</v>
      </c>
      <c r="K98" s="342" t="s">
        <v>287</v>
      </c>
    </row>
    <row r="99" spans="1:11" s="17" customFormat="1" ht="13.5" customHeight="1">
      <c r="A99" s="16" t="s">
        <v>274</v>
      </c>
      <c r="B99" s="342" t="s">
        <v>375</v>
      </c>
      <c r="C99" s="342" t="s">
        <v>375</v>
      </c>
      <c r="D99" s="342" t="s">
        <v>375</v>
      </c>
      <c r="E99" s="342"/>
      <c r="F99" s="16" t="s">
        <v>274</v>
      </c>
      <c r="G99" s="342"/>
      <c r="H99" s="342"/>
      <c r="I99" s="342"/>
      <c r="J99" s="340" t="s">
        <v>343</v>
      </c>
      <c r="K99" s="342" t="s">
        <v>288</v>
      </c>
    </row>
    <row r="100" spans="1:11" s="17" customFormat="1" ht="14.25">
      <c r="A100" s="16" t="s">
        <v>371</v>
      </c>
      <c r="B100" s="342"/>
      <c r="C100" s="342"/>
      <c r="D100" s="342"/>
      <c r="E100" s="340"/>
      <c r="F100" s="342"/>
      <c r="G100" s="342"/>
      <c r="H100" s="342"/>
      <c r="I100" s="354"/>
      <c r="J100" s="340"/>
      <c r="K100" s="342" t="s">
        <v>289</v>
      </c>
    </row>
    <row r="101" spans="1:11" s="19" customFormat="1" ht="14.25">
      <c r="A101" s="16" t="s">
        <v>371</v>
      </c>
      <c r="B101" s="342" t="s">
        <v>21</v>
      </c>
      <c r="C101" s="342" t="s">
        <v>21</v>
      </c>
      <c r="D101" s="342" t="s">
        <v>21</v>
      </c>
      <c r="E101" s="340" t="s">
        <v>21</v>
      </c>
      <c r="F101" s="342" t="s">
        <v>21</v>
      </c>
      <c r="G101" s="342" t="s">
        <v>21</v>
      </c>
      <c r="H101" s="342" t="s">
        <v>248</v>
      </c>
      <c r="I101" s="342" t="s">
        <v>21</v>
      </c>
      <c r="J101" s="342" t="s">
        <v>21</v>
      </c>
      <c r="K101" s="342" t="s">
        <v>377</v>
      </c>
    </row>
    <row r="102" spans="1:11" s="19" customFormat="1" ht="14.25">
      <c r="A102" s="20" t="s">
        <v>371</v>
      </c>
      <c r="B102" s="342"/>
      <c r="C102" s="342"/>
      <c r="D102" s="342"/>
      <c r="E102" s="340"/>
      <c r="F102" s="342"/>
      <c r="G102" s="342"/>
      <c r="H102" s="342"/>
      <c r="I102" s="342" t="s">
        <v>21</v>
      </c>
      <c r="J102" s="342" t="s">
        <v>21</v>
      </c>
      <c r="K102" s="342" t="s">
        <v>290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pane ySplit="3" topLeftCell="A4" activePane="bottomLeft" state="frozen"/>
      <selection pane="bottomLeft" activeCell="R40" sqref="R40"/>
    </sheetView>
  </sheetViews>
  <sheetFormatPr defaultColWidth="7.875" defaultRowHeight="15"/>
  <cols>
    <col min="1" max="2" width="7.875" style="23"/>
    <col min="3" max="3" width="12.25" style="23" bestFit="1" customWidth="1"/>
    <col min="4" max="4" width="7.875" style="23"/>
    <col min="5" max="10" width="7.875" style="2"/>
    <col min="11" max="11" width="10.875" style="2" bestFit="1" customWidth="1"/>
    <col min="12" max="12" width="22.5" style="2" bestFit="1" customWidth="1"/>
    <col min="13" max="13" width="7.875" style="2"/>
    <col min="14" max="14" width="15.5" style="2" bestFit="1" customWidth="1"/>
    <col min="15" max="16384" width="7.875" style="2"/>
  </cols>
  <sheetData>
    <row r="1" spans="1:14" ht="15.75">
      <c r="A1" s="331"/>
      <c r="B1" s="332"/>
      <c r="C1" s="332"/>
      <c r="D1" s="331"/>
      <c r="E1" s="333"/>
      <c r="F1" s="333"/>
      <c r="G1" s="333"/>
      <c r="H1" s="334"/>
      <c r="I1" s="334"/>
      <c r="J1" s="334"/>
      <c r="K1" s="335"/>
      <c r="L1" s="336"/>
      <c r="M1" s="336"/>
      <c r="N1" s="337" t="s">
        <v>80</v>
      </c>
    </row>
    <row r="2" spans="1:14" ht="15.75">
      <c r="A2" s="355" t="s">
        <v>81</v>
      </c>
      <c r="B2" s="355" t="s">
        <v>82</v>
      </c>
      <c r="C2" s="355" t="s">
        <v>49</v>
      </c>
      <c r="D2" s="355" t="s">
        <v>83</v>
      </c>
      <c r="E2" s="356" t="s">
        <v>84</v>
      </c>
      <c r="F2" s="356" t="s">
        <v>85</v>
      </c>
      <c r="G2" s="356" t="s">
        <v>86</v>
      </c>
      <c r="H2" s="356" t="s">
        <v>378</v>
      </c>
      <c r="I2" s="356" t="s">
        <v>71</v>
      </c>
      <c r="J2" s="356" t="s">
        <v>46</v>
      </c>
      <c r="K2" s="356" t="s">
        <v>87</v>
      </c>
      <c r="L2" s="356" t="s">
        <v>88</v>
      </c>
      <c r="M2" s="356" t="s">
        <v>89</v>
      </c>
      <c r="N2" s="356" t="s">
        <v>90</v>
      </c>
    </row>
    <row r="3" spans="1:14">
      <c r="A3" s="357" t="s">
        <v>379</v>
      </c>
      <c r="B3" s="358"/>
      <c r="C3" s="357"/>
      <c r="D3" s="357"/>
      <c r="E3" s="359" t="s">
        <v>52</v>
      </c>
      <c r="F3" s="359" t="s">
        <v>52</v>
      </c>
      <c r="G3" s="360"/>
      <c r="H3" s="360"/>
      <c r="I3" s="359" t="s">
        <v>379</v>
      </c>
      <c r="J3" s="359" t="s">
        <v>379</v>
      </c>
      <c r="K3" s="563" t="s">
        <v>91</v>
      </c>
      <c r="L3" s="361" t="s">
        <v>380</v>
      </c>
      <c r="M3" s="362" t="s">
        <v>92</v>
      </c>
      <c r="N3" s="376" t="s">
        <v>93</v>
      </c>
    </row>
    <row r="4" spans="1:14">
      <c r="A4" s="357" t="s">
        <v>76</v>
      </c>
      <c r="B4" s="357" t="s">
        <v>76</v>
      </c>
      <c r="C4" s="358"/>
      <c r="D4" s="358"/>
      <c r="E4" s="359"/>
      <c r="F4" s="359"/>
      <c r="G4" s="359" t="s">
        <v>76</v>
      </c>
      <c r="H4" s="359"/>
      <c r="I4" s="359"/>
      <c r="J4" s="359"/>
      <c r="K4" s="564"/>
      <c r="L4" s="361" t="s">
        <v>53</v>
      </c>
      <c r="M4" s="362" t="s">
        <v>92</v>
      </c>
      <c r="N4" s="361" t="s">
        <v>94</v>
      </c>
    </row>
    <row r="5" spans="1:14">
      <c r="A5" s="357" t="s">
        <v>76</v>
      </c>
      <c r="B5" s="357" t="s">
        <v>76</v>
      </c>
      <c r="C5" s="358"/>
      <c r="D5" s="358"/>
      <c r="E5" s="359"/>
      <c r="F5" s="359"/>
      <c r="G5" s="359" t="s">
        <v>76</v>
      </c>
      <c r="H5" s="359"/>
      <c r="I5" s="359"/>
      <c r="J5" s="359"/>
      <c r="K5" s="564"/>
      <c r="L5" s="361" t="s">
        <v>54</v>
      </c>
      <c r="M5" s="362" t="s">
        <v>92</v>
      </c>
      <c r="N5" s="361" t="s">
        <v>95</v>
      </c>
    </row>
    <row r="6" spans="1:14">
      <c r="A6" s="357" t="s">
        <v>76</v>
      </c>
      <c r="B6" s="357" t="s">
        <v>76</v>
      </c>
      <c r="C6" s="358"/>
      <c r="D6" s="358"/>
      <c r="E6" s="359"/>
      <c r="F6" s="359"/>
      <c r="G6" s="359" t="s">
        <v>76</v>
      </c>
      <c r="H6" s="359"/>
      <c r="I6" s="359"/>
      <c r="J6" s="359"/>
      <c r="K6" s="565"/>
      <c r="L6" s="361" t="s">
        <v>96</v>
      </c>
      <c r="M6" s="362" t="s">
        <v>92</v>
      </c>
      <c r="N6" s="361" t="s">
        <v>95</v>
      </c>
    </row>
    <row r="7" spans="1:14">
      <c r="A7" s="357" t="s">
        <v>381</v>
      </c>
      <c r="B7" s="357"/>
      <c r="C7" s="357"/>
      <c r="D7" s="357"/>
      <c r="E7" s="359" t="s">
        <v>381</v>
      </c>
      <c r="F7" s="359" t="s">
        <v>381</v>
      </c>
      <c r="G7" s="360"/>
      <c r="H7" s="360"/>
      <c r="I7" s="359" t="s">
        <v>381</v>
      </c>
      <c r="J7" s="359" t="s">
        <v>381</v>
      </c>
      <c r="K7" s="563" t="s">
        <v>97</v>
      </c>
      <c r="L7" s="361" t="s">
        <v>98</v>
      </c>
      <c r="M7" s="362" t="s">
        <v>92</v>
      </c>
      <c r="N7" s="361" t="s">
        <v>382</v>
      </c>
    </row>
    <row r="8" spans="1:14">
      <c r="A8" s="357" t="s">
        <v>381</v>
      </c>
      <c r="B8" s="357"/>
      <c r="C8" s="357"/>
      <c r="D8" s="357"/>
      <c r="E8" s="359" t="s">
        <v>381</v>
      </c>
      <c r="F8" s="359" t="s">
        <v>381</v>
      </c>
      <c r="G8" s="360"/>
      <c r="H8" s="360"/>
      <c r="I8" s="359" t="s">
        <v>381</v>
      </c>
      <c r="J8" s="359" t="s">
        <v>381</v>
      </c>
      <c r="K8" s="564"/>
      <c r="L8" s="361" t="s">
        <v>99</v>
      </c>
      <c r="M8" s="362" t="s">
        <v>92</v>
      </c>
      <c r="N8" s="361" t="s">
        <v>382</v>
      </c>
    </row>
    <row r="9" spans="1:14">
      <c r="A9" s="357" t="s">
        <v>381</v>
      </c>
      <c r="B9" s="357"/>
      <c r="C9" s="357"/>
      <c r="D9" s="357"/>
      <c r="E9" s="359" t="s">
        <v>381</v>
      </c>
      <c r="F9" s="359" t="s">
        <v>381</v>
      </c>
      <c r="G9" s="360"/>
      <c r="H9" s="360"/>
      <c r="I9" s="359" t="s">
        <v>381</v>
      </c>
      <c r="J9" s="359" t="s">
        <v>381</v>
      </c>
      <c r="K9" s="564"/>
      <c r="L9" s="361" t="s">
        <v>70</v>
      </c>
      <c r="M9" s="362" t="s">
        <v>92</v>
      </c>
      <c r="N9" s="361" t="s">
        <v>382</v>
      </c>
    </row>
    <row r="10" spans="1:14">
      <c r="A10" s="357" t="s">
        <v>381</v>
      </c>
      <c r="B10" s="357"/>
      <c r="C10" s="357"/>
      <c r="D10" s="357"/>
      <c r="E10" s="359" t="s">
        <v>381</v>
      </c>
      <c r="F10" s="359" t="s">
        <v>381</v>
      </c>
      <c r="G10" s="360"/>
      <c r="H10" s="360"/>
      <c r="I10" s="359" t="s">
        <v>381</v>
      </c>
      <c r="J10" s="359" t="s">
        <v>381</v>
      </c>
      <c r="K10" s="565"/>
      <c r="L10" s="361" t="s">
        <v>56</v>
      </c>
      <c r="M10" s="362" t="s">
        <v>92</v>
      </c>
      <c r="N10" s="361" t="s">
        <v>382</v>
      </c>
    </row>
    <row r="11" spans="1:14">
      <c r="A11" s="357" t="s">
        <v>379</v>
      </c>
      <c r="B11" s="358"/>
      <c r="C11" s="357"/>
      <c r="D11" s="357"/>
      <c r="E11" s="359" t="s">
        <v>52</v>
      </c>
      <c r="F11" s="359" t="s">
        <v>52</v>
      </c>
      <c r="G11" s="360"/>
      <c r="H11" s="360"/>
      <c r="I11" s="359" t="s">
        <v>379</v>
      </c>
      <c r="J11" s="359" t="s">
        <v>379</v>
      </c>
      <c r="K11" s="395" t="s">
        <v>100</v>
      </c>
      <c r="L11" s="361" t="s">
        <v>101</v>
      </c>
      <c r="M11" s="362" t="s">
        <v>92</v>
      </c>
      <c r="N11" s="361" t="s">
        <v>93</v>
      </c>
    </row>
    <row r="12" spans="1:14">
      <c r="A12" s="357"/>
      <c r="B12" s="357" t="s">
        <v>102</v>
      </c>
      <c r="C12" s="358"/>
      <c r="D12" s="357" t="s">
        <v>383</v>
      </c>
      <c r="E12" s="360"/>
      <c r="F12" s="359" t="s">
        <v>55</v>
      </c>
      <c r="G12" s="359" t="s">
        <v>102</v>
      </c>
      <c r="H12" s="359"/>
      <c r="I12" s="359"/>
      <c r="J12" s="359"/>
      <c r="K12" s="563" t="s">
        <v>103</v>
      </c>
      <c r="L12" s="361" t="s">
        <v>104</v>
      </c>
      <c r="M12" s="362" t="s">
        <v>92</v>
      </c>
      <c r="N12" s="361" t="s">
        <v>105</v>
      </c>
    </row>
    <row r="13" spans="1:14" s="5" customFormat="1">
      <c r="A13" s="357"/>
      <c r="B13" s="357"/>
      <c r="C13" s="357" t="s">
        <v>292</v>
      </c>
      <c r="D13" s="357"/>
      <c r="E13" s="360"/>
      <c r="F13" s="359" t="s">
        <v>55</v>
      </c>
      <c r="G13" s="359"/>
      <c r="H13" s="359"/>
      <c r="I13" s="359"/>
      <c r="J13" s="359"/>
      <c r="K13" s="564"/>
      <c r="L13" s="361" t="s">
        <v>293</v>
      </c>
      <c r="M13" s="362" t="s">
        <v>294</v>
      </c>
      <c r="N13" s="361" t="s">
        <v>295</v>
      </c>
    </row>
    <row r="14" spans="1:14">
      <c r="A14" s="357"/>
      <c r="B14" s="358"/>
      <c r="C14" s="357" t="s">
        <v>55</v>
      </c>
      <c r="D14" s="357" t="s">
        <v>55</v>
      </c>
      <c r="E14" s="359" t="s">
        <v>55</v>
      </c>
      <c r="F14" s="359" t="s">
        <v>55</v>
      </c>
      <c r="G14" s="360"/>
      <c r="H14" s="360"/>
      <c r="I14" s="359"/>
      <c r="J14" s="359"/>
      <c r="K14" s="565"/>
      <c r="L14" s="361" t="s">
        <v>106</v>
      </c>
      <c r="M14" s="362" t="s">
        <v>92</v>
      </c>
      <c r="N14" s="361" t="s">
        <v>107</v>
      </c>
    </row>
    <row r="15" spans="1:14">
      <c r="A15" s="357" t="s">
        <v>52</v>
      </c>
      <c r="B15" s="358"/>
      <c r="C15" s="357"/>
      <c r="D15" s="357"/>
      <c r="E15" s="359" t="s">
        <v>52</v>
      </c>
      <c r="F15" s="359" t="s">
        <v>52</v>
      </c>
      <c r="G15" s="360"/>
      <c r="H15" s="360"/>
      <c r="I15" s="359" t="s">
        <v>52</v>
      </c>
      <c r="J15" s="359" t="s">
        <v>52</v>
      </c>
      <c r="K15" s="395" t="s">
        <v>108</v>
      </c>
      <c r="L15" s="361" t="s">
        <v>109</v>
      </c>
      <c r="M15" s="362" t="s">
        <v>92</v>
      </c>
      <c r="N15" s="361" t="s">
        <v>93</v>
      </c>
    </row>
    <row r="16" spans="1:14">
      <c r="A16" s="357" t="s">
        <v>77</v>
      </c>
      <c r="B16" s="358"/>
      <c r="C16" s="358"/>
      <c r="D16" s="358"/>
      <c r="E16" s="360"/>
      <c r="F16" s="360"/>
      <c r="G16" s="359" t="s">
        <v>77</v>
      </c>
      <c r="H16" s="359"/>
      <c r="I16" s="360"/>
      <c r="J16" s="360"/>
      <c r="K16" s="563" t="s">
        <v>110</v>
      </c>
      <c r="L16" s="361" t="s">
        <v>111</v>
      </c>
      <c r="M16" s="362" t="s">
        <v>78</v>
      </c>
      <c r="N16" s="361" t="s">
        <v>112</v>
      </c>
    </row>
    <row r="17" spans="1:14" s="5" customFormat="1">
      <c r="A17" s="357" t="s">
        <v>77</v>
      </c>
      <c r="B17" s="357"/>
      <c r="C17" s="358"/>
      <c r="D17" s="357"/>
      <c r="E17" s="360"/>
      <c r="F17" s="359"/>
      <c r="G17" s="359" t="s">
        <v>77</v>
      </c>
      <c r="H17" s="359"/>
      <c r="I17" s="359"/>
      <c r="J17" s="359"/>
      <c r="K17" s="564"/>
      <c r="L17" s="361" t="s">
        <v>296</v>
      </c>
      <c r="M17" s="362" t="s">
        <v>78</v>
      </c>
      <c r="N17" s="361" t="s">
        <v>297</v>
      </c>
    </row>
    <row r="18" spans="1:14" s="5" customFormat="1">
      <c r="A18" s="357" t="s">
        <v>77</v>
      </c>
      <c r="B18" s="357"/>
      <c r="C18" s="358"/>
      <c r="D18" s="357"/>
      <c r="E18" s="360"/>
      <c r="F18" s="359"/>
      <c r="G18" s="359" t="s">
        <v>77</v>
      </c>
      <c r="H18" s="359"/>
      <c r="I18" s="359"/>
      <c r="J18" s="359"/>
      <c r="K18" s="564"/>
      <c r="L18" s="361" t="s">
        <v>298</v>
      </c>
      <c r="M18" s="362" t="s">
        <v>78</v>
      </c>
      <c r="N18" s="361" t="s">
        <v>297</v>
      </c>
    </row>
    <row r="19" spans="1:14" s="5" customFormat="1">
      <c r="A19" s="357" t="s">
        <v>77</v>
      </c>
      <c r="B19" s="357"/>
      <c r="C19" s="358"/>
      <c r="D19" s="357"/>
      <c r="E19" s="360"/>
      <c r="F19" s="359"/>
      <c r="G19" s="359" t="s">
        <v>77</v>
      </c>
      <c r="H19" s="359"/>
      <c r="I19" s="359"/>
      <c r="J19" s="359"/>
      <c r="K19" s="564"/>
      <c r="L19" s="361" t="s">
        <v>299</v>
      </c>
      <c r="M19" s="362" t="s">
        <v>78</v>
      </c>
      <c r="N19" s="361" t="s">
        <v>297</v>
      </c>
    </row>
    <row r="20" spans="1:14" s="5" customFormat="1">
      <c r="A20" s="357" t="s">
        <v>300</v>
      </c>
      <c r="B20" s="357" t="s">
        <v>300</v>
      </c>
      <c r="C20" s="358"/>
      <c r="D20" s="357"/>
      <c r="E20" s="360"/>
      <c r="F20" s="359"/>
      <c r="G20" s="359" t="s">
        <v>300</v>
      </c>
      <c r="H20" s="359"/>
      <c r="I20" s="360"/>
      <c r="J20" s="360"/>
      <c r="K20" s="564"/>
      <c r="L20" s="361" t="s">
        <v>301</v>
      </c>
      <c r="M20" s="362" t="s">
        <v>78</v>
      </c>
      <c r="N20" s="361" t="s">
        <v>384</v>
      </c>
    </row>
    <row r="21" spans="1:14">
      <c r="A21" s="357" t="s">
        <v>52</v>
      </c>
      <c r="B21" s="357"/>
      <c r="C21" s="357"/>
      <c r="D21" s="357"/>
      <c r="E21" s="359" t="s">
        <v>52</v>
      </c>
      <c r="F21" s="359" t="s">
        <v>52</v>
      </c>
      <c r="G21" s="360"/>
      <c r="H21" s="360"/>
      <c r="I21" s="359" t="s">
        <v>52</v>
      </c>
      <c r="J21" s="359" t="s">
        <v>52</v>
      </c>
      <c r="K21" s="564"/>
      <c r="L21" s="361" t="s">
        <v>113</v>
      </c>
      <c r="M21" s="362" t="s">
        <v>78</v>
      </c>
      <c r="N21" s="361" t="s">
        <v>93</v>
      </c>
    </row>
    <row r="22" spans="1:14">
      <c r="A22" s="357" t="s">
        <v>52</v>
      </c>
      <c r="B22" s="357"/>
      <c r="C22" s="357"/>
      <c r="D22" s="357"/>
      <c r="E22" s="359" t="s">
        <v>52</v>
      </c>
      <c r="F22" s="359" t="s">
        <v>52</v>
      </c>
      <c r="G22" s="360"/>
      <c r="H22" s="360"/>
      <c r="I22" s="359" t="s">
        <v>52</v>
      </c>
      <c r="J22" s="359" t="s">
        <v>52</v>
      </c>
      <c r="K22" s="564"/>
      <c r="L22" s="361" t="s">
        <v>114</v>
      </c>
      <c r="M22" s="362" t="s">
        <v>78</v>
      </c>
      <c r="N22" s="361" t="s">
        <v>93</v>
      </c>
    </row>
    <row r="23" spans="1:14">
      <c r="A23" s="357" t="s">
        <v>52</v>
      </c>
      <c r="B23" s="357"/>
      <c r="C23" s="357"/>
      <c r="D23" s="357"/>
      <c r="E23" s="359" t="s">
        <v>52</v>
      </c>
      <c r="F23" s="359" t="s">
        <v>52</v>
      </c>
      <c r="G23" s="360"/>
      <c r="H23" s="360"/>
      <c r="I23" s="359" t="s">
        <v>52</v>
      </c>
      <c r="J23" s="359" t="s">
        <v>52</v>
      </c>
      <c r="K23" s="564"/>
      <c r="L23" s="361" t="s">
        <v>115</v>
      </c>
      <c r="M23" s="362" t="s">
        <v>78</v>
      </c>
      <c r="N23" s="361" t="s">
        <v>93</v>
      </c>
    </row>
    <row r="24" spans="1:14">
      <c r="A24" s="357" t="s">
        <v>52</v>
      </c>
      <c r="B24" s="357"/>
      <c r="C24" s="357"/>
      <c r="D24" s="357"/>
      <c r="E24" s="359" t="s">
        <v>52</v>
      </c>
      <c r="F24" s="359" t="s">
        <v>52</v>
      </c>
      <c r="G24" s="360"/>
      <c r="H24" s="360"/>
      <c r="I24" s="359" t="s">
        <v>52</v>
      </c>
      <c r="J24" s="359" t="s">
        <v>52</v>
      </c>
      <c r="K24" s="564"/>
      <c r="L24" s="361" t="s">
        <v>116</v>
      </c>
      <c r="M24" s="362" t="s">
        <v>78</v>
      </c>
      <c r="N24" s="361" t="s">
        <v>93</v>
      </c>
    </row>
    <row r="25" spans="1:14">
      <c r="A25" s="365" t="s">
        <v>52</v>
      </c>
      <c r="B25" s="357"/>
      <c r="C25" s="357"/>
      <c r="D25" s="357"/>
      <c r="E25" s="365" t="s">
        <v>52</v>
      </c>
      <c r="F25" s="365" t="s">
        <v>52</v>
      </c>
      <c r="G25" s="360"/>
      <c r="H25" s="360"/>
      <c r="I25" s="365" t="s">
        <v>52</v>
      </c>
      <c r="J25" s="365" t="s">
        <v>52</v>
      </c>
      <c r="K25" s="564"/>
      <c r="L25" s="398" t="s">
        <v>385</v>
      </c>
      <c r="M25" s="399" t="s">
        <v>78</v>
      </c>
      <c r="N25" s="361"/>
    </row>
    <row r="26" spans="1:14" s="5" customFormat="1">
      <c r="A26" s="357" t="s">
        <v>52</v>
      </c>
      <c r="B26" s="357"/>
      <c r="C26" s="357"/>
      <c r="D26" s="357"/>
      <c r="E26" s="359" t="s">
        <v>52</v>
      </c>
      <c r="F26" s="359" t="s">
        <v>52</v>
      </c>
      <c r="G26" s="360"/>
      <c r="H26" s="360"/>
      <c r="I26" s="359" t="s">
        <v>52</v>
      </c>
      <c r="J26" s="359" t="s">
        <v>52</v>
      </c>
      <c r="K26" s="564"/>
      <c r="L26" s="361" t="s">
        <v>302</v>
      </c>
      <c r="M26" s="362" t="s">
        <v>386</v>
      </c>
      <c r="N26" s="361" t="s">
        <v>291</v>
      </c>
    </row>
    <row r="27" spans="1:14">
      <c r="A27" s="357" t="s">
        <v>52</v>
      </c>
      <c r="B27" s="357"/>
      <c r="C27" s="357"/>
      <c r="D27" s="357"/>
      <c r="E27" s="359" t="s">
        <v>52</v>
      </c>
      <c r="F27" s="359" t="s">
        <v>52</v>
      </c>
      <c r="G27" s="359"/>
      <c r="H27" s="359"/>
      <c r="I27" s="359" t="s">
        <v>52</v>
      </c>
      <c r="J27" s="359" t="s">
        <v>52</v>
      </c>
      <c r="K27" s="564"/>
      <c r="L27" s="361" t="s">
        <v>303</v>
      </c>
      <c r="M27" s="362" t="s">
        <v>78</v>
      </c>
      <c r="N27" s="377" t="s">
        <v>304</v>
      </c>
    </row>
    <row r="28" spans="1:14" s="23" customFormat="1">
      <c r="A28" s="357" t="s">
        <v>387</v>
      </c>
      <c r="B28" s="357" t="s">
        <v>387</v>
      </c>
      <c r="C28" s="358"/>
      <c r="D28" s="357"/>
      <c r="E28" s="358"/>
      <c r="F28" s="358"/>
      <c r="G28" s="357"/>
      <c r="H28" s="357"/>
      <c r="I28" s="358"/>
      <c r="J28" s="358"/>
      <c r="K28" s="565"/>
      <c r="L28" s="363" t="s">
        <v>57</v>
      </c>
      <c r="M28" s="364" t="s">
        <v>78</v>
      </c>
      <c r="N28" s="363" t="s">
        <v>388</v>
      </c>
    </row>
    <row r="29" spans="1:14" s="5" customFormat="1">
      <c r="A29" s="357" t="s">
        <v>52</v>
      </c>
      <c r="B29" s="357"/>
      <c r="C29" s="357"/>
      <c r="D29" s="357"/>
      <c r="E29" s="359" t="s">
        <v>52</v>
      </c>
      <c r="F29" s="359" t="s">
        <v>52</v>
      </c>
      <c r="G29" s="360"/>
      <c r="H29" s="360"/>
      <c r="I29" s="359" t="s">
        <v>52</v>
      </c>
      <c r="J29" s="359" t="s">
        <v>52</v>
      </c>
      <c r="K29" s="396" t="s">
        <v>389</v>
      </c>
      <c r="L29" s="361" t="s">
        <v>390</v>
      </c>
      <c r="M29" s="362" t="s">
        <v>294</v>
      </c>
      <c r="N29" s="361" t="s">
        <v>291</v>
      </c>
    </row>
    <row r="30" spans="1:14" s="5" customFormat="1">
      <c r="A30" s="357" t="s">
        <v>76</v>
      </c>
      <c r="B30" s="357" t="s">
        <v>76</v>
      </c>
      <c r="C30" s="358"/>
      <c r="D30" s="358"/>
      <c r="E30" s="359"/>
      <c r="F30" s="359"/>
      <c r="G30" s="359" t="s">
        <v>117</v>
      </c>
      <c r="H30" s="359"/>
      <c r="I30" s="360"/>
      <c r="J30" s="360"/>
      <c r="K30" s="563" t="s">
        <v>305</v>
      </c>
      <c r="L30" s="361" t="s">
        <v>118</v>
      </c>
      <c r="M30" s="362" t="s">
        <v>92</v>
      </c>
      <c r="N30" s="361" t="s">
        <v>391</v>
      </c>
    </row>
    <row r="31" spans="1:14" s="5" customFormat="1">
      <c r="A31" s="357" t="s">
        <v>76</v>
      </c>
      <c r="B31" s="357" t="s">
        <v>76</v>
      </c>
      <c r="C31" s="358"/>
      <c r="D31" s="358"/>
      <c r="E31" s="359"/>
      <c r="F31" s="359"/>
      <c r="G31" s="359" t="s">
        <v>117</v>
      </c>
      <c r="H31" s="359"/>
      <c r="I31" s="360"/>
      <c r="J31" s="360"/>
      <c r="K31" s="565"/>
      <c r="L31" s="361" t="s">
        <v>119</v>
      </c>
      <c r="M31" s="362" t="s">
        <v>92</v>
      </c>
      <c r="N31" s="361" t="s">
        <v>306</v>
      </c>
    </row>
    <row r="32" spans="1:14" s="5" customFormat="1">
      <c r="A32" s="357" t="s">
        <v>52</v>
      </c>
      <c r="B32" s="357"/>
      <c r="C32" s="357"/>
      <c r="D32" s="357"/>
      <c r="E32" s="359" t="s">
        <v>52</v>
      </c>
      <c r="F32" s="359" t="s">
        <v>52</v>
      </c>
      <c r="G32" s="360"/>
      <c r="H32" s="360"/>
      <c r="I32" s="359" t="s">
        <v>52</v>
      </c>
      <c r="J32" s="359" t="s">
        <v>52</v>
      </c>
      <c r="K32" s="563" t="s">
        <v>58</v>
      </c>
      <c r="L32" s="361" t="s">
        <v>59</v>
      </c>
      <c r="M32" s="362" t="s">
        <v>92</v>
      </c>
      <c r="N32" s="361" t="s">
        <v>93</v>
      </c>
    </row>
    <row r="33" spans="1:14" s="5" customFormat="1">
      <c r="A33" s="357"/>
      <c r="B33" s="357"/>
      <c r="C33" s="357"/>
      <c r="D33" s="357"/>
      <c r="E33" s="359"/>
      <c r="F33" s="359"/>
      <c r="G33" s="360"/>
      <c r="H33" s="360"/>
      <c r="I33" s="359"/>
      <c r="J33" s="359"/>
      <c r="K33" s="564"/>
      <c r="L33" s="361" t="s">
        <v>307</v>
      </c>
      <c r="M33" s="362" t="s">
        <v>92</v>
      </c>
      <c r="N33" s="361" t="s">
        <v>120</v>
      </c>
    </row>
    <row r="34" spans="1:14" s="5" customFormat="1">
      <c r="A34" s="357"/>
      <c r="B34" s="358"/>
      <c r="C34" s="358"/>
      <c r="D34" s="358"/>
      <c r="E34" s="360"/>
      <c r="F34" s="360"/>
      <c r="G34" s="359"/>
      <c r="H34" s="359"/>
      <c r="I34" s="360"/>
      <c r="J34" s="360"/>
      <c r="K34" s="565"/>
      <c r="L34" s="361" t="s">
        <v>121</v>
      </c>
      <c r="M34" s="362" t="s">
        <v>92</v>
      </c>
      <c r="N34" s="361" t="s">
        <v>120</v>
      </c>
    </row>
    <row r="35" spans="1:14" s="5" customFormat="1">
      <c r="A35" s="357" t="s">
        <v>52</v>
      </c>
      <c r="B35" s="358"/>
      <c r="C35" s="357"/>
      <c r="D35" s="357"/>
      <c r="E35" s="359" t="s">
        <v>52</v>
      </c>
      <c r="F35" s="359" t="s">
        <v>52</v>
      </c>
      <c r="G35" s="360"/>
      <c r="H35" s="360"/>
      <c r="I35" s="359" t="s">
        <v>52</v>
      </c>
      <c r="J35" s="359" t="s">
        <v>52</v>
      </c>
      <c r="K35" s="395" t="s">
        <v>122</v>
      </c>
      <c r="L35" s="361" t="s">
        <v>123</v>
      </c>
      <c r="M35" s="362" t="s">
        <v>92</v>
      </c>
      <c r="N35" s="361" t="s">
        <v>93</v>
      </c>
    </row>
    <row r="36" spans="1:14" s="5" customFormat="1">
      <c r="A36" s="357" t="s">
        <v>76</v>
      </c>
      <c r="B36" s="357" t="s">
        <v>76</v>
      </c>
      <c r="C36" s="358"/>
      <c r="D36" s="357"/>
      <c r="E36" s="359"/>
      <c r="F36" s="359"/>
      <c r="G36" s="359"/>
      <c r="H36" s="359"/>
      <c r="I36" s="360"/>
      <c r="J36" s="360"/>
      <c r="K36" s="563" t="s">
        <v>124</v>
      </c>
      <c r="L36" s="361" t="s">
        <v>308</v>
      </c>
      <c r="M36" s="362" t="s">
        <v>78</v>
      </c>
      <c r="N36" s="361" t="s">
        <v>125</v>
      </c>
    </row>
    <row r="37" spans="1:14" s="5" customFormat="1">
      <c r="A37" s="357" t="s">
        <v>76</v>
      </c>
      <c r="B37" s="357" t="s">
        <v>76</v>
      </c>
      <c r="C37" s="358"/>
      <c r="D37" s="358"/>
      <c r="E37" s="359"/>
      <c r="F37" s="359"/>
      <c r="G37" s="359" t="s">
        <v>309</v>
      </c>
      <c r="H37" s="359"/>
      <c r="I37" s="360"/>
      <c r="J37" s="360"/>
      <c r="K37" s="564"/>
      <c r="L37" s="361" t="s">
        <v>126</v>
      </c>
      <c r="M37" s="362" t="s">
        <v>78</v>
      </c>
      <c r="N37" s="361" t="s">
        <v>310</v>
      </c>
    </row>
    <row r="38" spans="1:14" s="5" customFormat="1">
      <c r="A38" s="357" t="s">
        <v>76</v>
      </c>
      <c r="B38" s="357" t="s">
        <v>76</v>
      </c>
      <c r="C38" s="358"/>
      <c r="D38" s="358"/>
      <c r="E38" s="359"/>
      <c r="F38" s="359"/>
      <c r="G38" s="359" t="s">
        <v>309</v>
      </c>
      <c r="H38" s="359"/>
      <c r="I38" s="360"/>
      <c r="J38" s="360"/>
      <c r="K38" s="564"/>
      <c r="L38" s="361" t="s">
        <v>311</v>
      </c>
      <c r="M38" s="362" t="s">
        <v>78</v>
      </c>
      <c r="N38" s="361" t="s">
        <v>310</v>
      </c>
    </row>
    <row r="39" spans="1:14" s="23" customFormat="1">
      <c r="A39" s="357"/>
      <c r="B39" s="358"/>
      <c r="C39" s="358"/>
      <c r="D39" s="358"/>
      <c r="E39" s="358"/>
      <c r="F39" s="358"/>
      <c r="G39" s="357"/>
      <c r="H39" s="357" t="s">
        <v>312</v>
      </c>
      <c r="I39" s="358"/>
      <c r="J39" s="358"/>
      <c r="K39" s="564"/>
      <c r="L39" s="363" t="s">
        <v>60</v>
      </c>
      <c r="M39" s="364" t="s">
        <v>78</v>
      </c>
      <c r="N39" s="363" t="s">
        <v>120</v>
      </c>
    </row>
    <row r="40" spans="1:14" s="5" customFormat="1">
      <c r="A40" s="357" t="s">
        <v>76</v>
      </c>
      <c r="B40" s="357" t="s">
        <v>76</v>
      </c>
      <c r="C40" s="358"/>
      <c r="D40" s="357"/>
      <c r="E40" s="359"/>
      <c r="F40" s="359"/>
      <c r="G40" s="359" t="s">
        <v>309</v>
      </c>
      <c r="H40" s="359"/>
      <c r="I40" s="360"/>
      <c r="J40" s="360"/>
      <c r="K40" s="564"/>
      <c r="L40" s="361" t="s">
        <v>127</v>
      </c>
      <c r="M40" s="362" t="s">
        <v>78</v>
      </c>
      <c r="N40" s="361" t="s">
        <v>310</v>
      </c>
    </row>
    <row r="41" spans="1:14" s="5" customFormat="1">
      <c r="A41" s="357" t="s">
        <v>76</v>
      </c>
      <c r="B41" s="357" t="s">
        <v>76</v>
      </c>
      <c r="C41" s="358"/>
      <c r="D41" s="358"/>
      <c r="E41" s="359"/>
      <c r="F41" s="359"/>
      <c r="G41" s="359" t="s">
        <v>76</v>
      </c>
      <c r="H41" s="359"/>
      <c r="I41" s="360"/>
      <c r="J41" s="360"/>
      <c r="K41" s="564"/>
      <c r="L41" s="361" t="s">
        <v>61</v>
      </c>
      <c r="M41" s="362" t="s">
        <v>78</v>
      </c>
      <c r="N41" s="361" t="s">
        <v>128</v>
      </c>
    </row>
    <row r="42" spans="1:14" s="5" customFormat="1">
      <c r="A42" s="357"/>
      <c r="B42" s="357" t="s">
        <v>117</v>
      </c>
      <c r="C42" s="358"/>
      <c r="D42" s="357"/>
      <c r="E42" s="359"/>
      <c r="F42" s="359"/>
      <c r="G42" s="359" t="s">
        <v>117</v>
      </c>
      <c r="H42" s="359"/>
      <c r="I42" s="360"/>
      <c r="J42" s="360"/>
      <c r="K42" s="564"/>
      <c r="L42" s="361" t="s">
        <v>129</v>
      </c>
      <c r="M42" s="362" t="s">
        <v>78</v>
      </c>
      <c r="N42" s="361" t="s">
        <v>130</v>
      </c>
    </row>
    <row r="43" spans="1:14" s="5" customFormat="1">
      <c r="A43" s="357"/>
      <c r="B43" s="358"/>
      <c r="C43" s="358"/>
      <c r="D43" s="358"/>
      <c r="E43" s="360"/>
      <c r="F43" s="360"/>
      <c r="G43" s="359"/>
      <c r="H43" s="359"/>
      <c r="I43" s="360"/>
      <c r="J43" s="360"/>
      <c r="K43" s="564"/>
      <c r="L43" s="361" t="s">
        <v>131</v>
      </c>
      <c r="M43" s="362" t="s">
        <v>78</v>
      </c>
      <c r="N43" s="361" t="s">
        <v>132</v>
      </c>
    </row>
    <row r="44" spans="1:14" s="5" customFormat="1">
      <c r="A44" s="357" t="s">
        <v>76</v>
      </c>
      <c r="B44" s="357" t="s">
        <v>76</v>
      </c>
      <c r="C44" s="358"/>
      <c r="D44" s="357"/>
      <c r="E44" s="360"/>
      <c r="F44" s="360"/>
      <c r="G44" s="359"/>
      <c r="H44" s="359"/>
      <c r="I44" s="360"/>
      <c r="J44" s="360"/>
      <c r="K44" s="564"/>
      <c r="L44" s="361" t="s">
        <v>133</v>
      </c>
      <c r="M44" s="362" t="s">
        <v>78</v>
      </c>
      <c r="N44" s="361" t="s">
        <v>125</v>
      </c>
    </row>
    <row r="45" spans="1:14" s="5" customFormat="1">
      <c r="A45" s="357"/>
      <c r="B45" s="357"/>
      <c r="C45" s="358"/>
      <c r="D45" s="357"/>
      <c r="E45" s="360"/>
      <c r="F45" s="360"/>
      <c r="G45" s="359"/>
      <c r="H45" s="359"/>
      <c r="I45" s="360"/>
      <c r="J45" s="360"/>
      <c r="K45" s="563" t="s">
        <v>314</v>
      </c>
      <c r="L45" s="361" t="s">
        <v>315</v>
      </c>
      <c r="M45" s="362" t="s">
        <v>78</v>
      </c>
      <c r="N45" s="361" t="s">
        <v>313</v>
      </c>
    </row>
    <row r="46" spans="1:14" s="5" customFormat="1">
      <c r="A46" s="357"/>
      <c r="B46" s="357"/>
      <c r="C46" s="358"/>
      <c r="D46" s="357"/>
      <c r="E46" s="360"/>
      <c r="F46" s="360"/>
      <c r="G46" s="359"/>
      <c r="H46" s="359"/>
      <c r="I46" s="360"/>
      <c r="J46" s="360"/>
      <c r="K46" s="565"/>
      <c r="L46" s="361" t="s">
        <v>392</v>
      </c>
      <c r="M46" s="362" t="s">
        <v>78</v>
      </c>
      <c r="N46" s="361" t="s">
        <v>313</v>
      </c>
    </row>
    <row r="47" spans="1:14" s="5" customFormat="1">
      <c r="A47" s="357" t="s">
        <v>52</v>
      </c>
      <c r="B47" s="358"/>
      <c r="C47" s="366"/>
      <c r="D47" s="357"/>
      <c r="E47" s="359" t="s">
        <v>52</v>
      </c>
      <c r="F47" s="359" t="s">
        <v>52</v>
      </c>
      <c r="G47" s="360"/>
      <c r="H47" s="360"/>
      <c r="I47" s="359" t="s">
        <v>52</v>
      </c>
      <c r="J47" s="359" t="s">
        <v>52</v>
      </c>
      <c r="K47" s="367" t="s">
        <v>62</v>
      </c>
      <c r="L47" s="361" t="s">
        <v>134</v>
      </c>
      <c r="M47" s="362" t="s">
        <v>92</v>
      </c>
      <c r="N47" s="361" t="s">
        <v>93</v>
      </c>
    </row>
    <row r="48" spans="1:14">
      <c r="A48" s="357" t="s">
        <v>52</v>
      </c>
      <c r="B48" s="358"/>
      <c r="C48" s="357"/>
      <c r="D48" s="357"/>
      <c r="E48" s="359" t="s">
        <v>52</v>
      </c>
      <c r="F48" s="359" t="s">
        <v>52</v>
      </c>
      <c r="G48" s="360"/>
      <c r="H48" s="360"/>
      <c r="I48" s="359" t="s">
        <v>52</v>
      </c>
      <c r="J48" s="359" t="s">
        <v>52</v>
      </c>
      <c r="K48" s="563" t="s">
        <v>135</v>
      </c>
      <c r="L48" s="361" t="s">
        <v>136</v>
      </c>
      <c r="M48" s="362" t="s">
        <v>78</v>
      </c>
      <c r="N48" s="361" t="s">
        <v>93</v>
      </c>
    </row>
    <row r="49" spans="1:14">
      <c r="A49" s="357" t="s">
        <v>52</v>
      </c>
      <c r="B49" s="358"/>
      <c r="C49" s="357"/>
      <c r="D49" s="357"/>
      <c r="E49" s="359" t="s">
        <v>52</v>
      </c>
      <c r="F49" s="359" t="s">
        <v>52</v>
      </c>
      <c r="G49" s="360"/>
      <c r="H49" s="360"/>
      <c r="I49" s="359" t="s">
        <v>52</v>
      </c>
      <c r="J49" s="359" t="s">
        <v>52</v>
      </c>
      <c r="K49" s="564"/>
      <c r="L49" s="361" t="s">
        <v>137</v>
      </c>
      <c r="M49" s="362" t="s">
        <v>78</v>
      </c>
      <c r="N49" s="361" t="s">
        <v>93</v>
      </c>
    </row>
    <row r="50" spans="1:14">
      <c r="A50" s="357" t="s">
        <v>52</v>
      </c>
      <c r="B50" s="358"/>
      <c r="C50" s="357"/>
      <c r="D50" s="357"/>
      <c r="E50" s="359" t="s">
        <v>52</v>
      </c>
      <c r="F50" s="359" t="s">
        <v>52</v>
      </c>
      <c r="G50" s="360"/>
      <c r="H50" s="360"/>
      <c r="I50" s="359" t="s">
        <v>52</v>
      </c>
      <c r="J50" s="359" t="s">
        <v>52</v>
      </c>
      <c r="K50" s="564"/>
      <c r="L50" s="361" t="s">
        <v>138</v>
      </c>
      <c r="M50" s="362" t="s">
        <v>78</v>
      </c>
      <c r="N50" s="361" t="s">
        <v>93</v>
      </c>
    </row>
    <row r="51" spans="1:14">
      <c r="A51" s="357" t="s">
        <v>52</v>
      </c>
      <c r="B51" s="358"/>
      <c r="C51" s="357"/>
      <c r="D51" s="357"/>
      <c r="E51" s="359" t="s">
        <v>52</v>
      </c>
      <c r="F51" s="359" t="s">
        <v>52</v>
      </c>
      <c r="G51" s="360"/>
      <c r="H51" s="360"/>
      <c r="I51" s="359" t="s">
        <v>52</v>
      </c>
      <c r="J51" s="359" t="s">
        <v>52</v>
      </c>
      <c r="K51" s="564"/>
      <c r="L51" s="361" t="s">
        <v>139</v>
      </c>
      <c r="M51" s="362" t="s">
        <v>78</v>
      </c>
      <c r="N51" s="361" t="s">
        <v>393</v>
      </c>
    </row>
    <row r="52" spans="1:14">
      <c r="A52" s="357" t="s">
        <v>52</v>
      </c>
      <c r="B52" s="358"/>
      <c r="C52" s="357"/>
      <c r="D52" s="357"/>
      <c r="E52" s="359"/>
      <c r="F52" s="359"/>
      <c r="G52" s="360"/>
      <c r="H52" s="360"/>
      <c r="I52" s="359" t="s">
        <v>52</v>
      </c>
      <c r="J52" s="359" t="s">
        <v>52</v>
      </c>
      <c r="K52" s="564"/>
      <c r="L52" s="361" t="s">
        <v>140</v>
      </c>
      <c r="M52" s="362" t="s">
        <v>78</v>
      </c>
      <c r="N52" s="361" t="s">
        <v>93</v>
      </c>
    </row>
    <row r="53" spans="1:14">
      <c r="A53" s="357" t="s">
        <v>52</v>
      </c>
      <c r="B53" s="358"/>
      <c r="C53" s="357"/>
      <c r="D53" s="357"/>
      <c r="E53" s="359" t="s">
        <v>52</v>
      </c>
      <c r="F53" s="359" t="s">
        <v>52</v>
      </c>
      <c r="G53" s="359"/>
      <c r="H53" s="359"/>
      <c r="I53" s="359" t="s">
        <v>52</v>
      </c>
      <c r="J53" s="359" t="s">
        <v>52</v>
      </c>
      <c r="K53" s="564"/>
      <c r="L53" s="361" t="s">
        <v>141</v>
      </c>
      <c r="M53" s="362" t="s">
        <v>78</v>
      </c>
      <c r="N53" s="361" t="s">
        <v>291</v>
      </c>
    </row>
    <row r="54" spans="1:14">
      <c r="A54" s="357"/>
      <c r="B54" s="358"/>
      <c r="C54" s="357" t="s">
        <v>142</v>
      </c>
      <c r="D54" s="357"/>
      <c r="E54" s="359" t="s">
        <v>142</v>
      </c>
      <c r="F54" s="359"/>
      <c r="G54" s="360"/>
      <c r="H54" s="360"/>
      <c r="I54" s="359"/>
      <c r="J54" s="359"/>
      <c r="K54" s="368" t="s">
        <v>63</v>
      </c>
      <c r="L54" s="361" t="s">
        <v>143</v>
      </c>
      <c r="M54" s="362" t="s">
        <v>92</v>
      </c>
      <c r="N54" s="361" t="s">
        <v>144</v>
      </c>
    </row>
    <row r="55" spans="1:14">
      <c r="A55" s="357" t="s">
        <v>52</v>
      </c>
      <c r="B55" s="358"/>
      <c r="C55" s="357"/>
      <c r="D55" s="357"/>
      <c r="E55" s="359" t="s">
        <v>52</v>
      </c>
      <c r="F55" s="359" t="s">
        <v>52</v>
      </c>
      <c r="G55" s="360"/>
      <c r="H55" s="360"/>
      <c r="I55" s="359" t="s">
        <v>52</v>
      </c>
      <c r="J55" s="359" t="s">
        <v>52</v>
      </c>
      <c r="K55" s="368" t="s">
        <v>64</v>
      </c>
      <c r="L55" s="361" t="s">
        <v>145</v>
      </c>
      <c r="M55" s="362" t="s">
        <v>92</v>
      </c>
      <c r="N55" s="361" t="s">
        <v>93</v>
      </c>
    </row>
    <row r="56" spans="1:14">
      <c r="A56" s="357"/>
      <c r="B56" s="358"/>
      <c r="C56" s="357" t="s">
        <v>394</v>
      </c>
      <c r="D56" s="357"/>
      <c r="E56" s="360"/>
      <c r="F56" s="360"/>
      <c r="G56" s="360"/>
      <c r="H56" s="360"/>
      <c r="I56" s="359"/>
      <c r="J56" s="359"/>
      <c r="K56" s="368" t="s">
        <v>395</v>
      </c>
      <c r="L56" s="361" t="s">
        <v>396</v>
      </c>
      <c r="M56" s="362" t="s">
        <v>397</v>
      </c>
      <c r="N56" s="361" t="s">
        <v>147</v>
      </c>
    </row>
    <row r="57" spans="1:14" s="4" customFormat="1">
      <c r="A57" s="369"/>
      <c r="B57" s="370"/>
      <c r="C57" s="357" t="s">
        <v>146</v>
      </c>
      <c r="D57" s="369"/>
      <c r="E57" s="371"/>
      <c r="F57" s="371"/>
      <c r="G57" s="371"/>
      <c r="H57" s="371"/>
      <c r="I57" s="372"/>
      <c r="J57" s="372"/>
      <c r="K57" s="368" t="s">
        <v>398</v>
      </c>
      <c r="L57" s="361" t="s">
        <v>399</v>
      </c>
      <c r="M57" s="362" t="s">
        <v>78</v>
      </c>
      <c r="N57" s="361" t="s">
        <v>147</v>
      </c>
    </row>
    <row r="58" spans="1:14">
      <c r="A58" s="373"/>
      <c r="B58" s="373"/>
      <c r="C58" s="373"/>
      <c r="D58" s="373"/>
      <c r="E58" s="374"/>
      <c r="F58" s="374"/>
      <c r="G58" s="374"/>
      <c r="H58" s="374"/>
      <c r="I58" s="374"/>
      <c r="J58" s="375"/>
      <c r="K58" s="374"/>
      <c r="L58" s="374"/>
      <c r="M58" s="374"/>
      <c r="N58" s="374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80" zoomScaleNormal="80" workbookViewId="0">
      <selection activeCell="C6" sqref="C6"/>
    </sheetView>
  </sheetViews>
  <sheetFormatPr defaultColWidth="9" defaultRowHeight="14.25"/>
  <cols>
    <col min="1" max="1" width="6.5" style="111" customWidth="1"/>
    <col min="2" max="2" width="11.5" style="111" customWidth="1"/>
    <col min="3" max="3" width="128.125" style="111" bestFit="1" customWidth="1"/>
    <col min="4" max="16384" width="9" style="111"/>
  </cols>
  <sheetData>
    <row r="1" spans="1:3" ht="30.75" thickBot="1">
      <c r="A1" s="109" t="s">
        <v>200</v>
      </c>
      <c r="B1" s="109" t="s">
        <v>201</v>
      </c>
      <c r="C1" s="110" t="s">
        <v>202</v>
      </c>
    </row>
    <row r="2" spans="1:3" ht="20.25" customHeight="1" thickTop="1" thickBot="1">
      <c r="A2" s="566" t="s">
        <v>203</v>
      </c>
      <c r="B2" s="112" t="s">
        <v>204</v>
      </c>
      <c r="C2" s="113" t="s">
        <v>205</v>
      </c>
    </row>
    <row r="3" spans="1:3" ht="20.25" customHeight="1" thickBot="1">
      <c r="A3" s="567"/>
      <c r="B3" s="114" t="s">
        <v>206</v>
      </c>
      <c r="C3" s="115" t="s">
        <v>207</v>
      </c>
    </row>
    <row r="4" spans="1:3" ht="20.25" customHeight="1" thickBot="1">
      <c r="A4" s="567"/>
      <c r="B4" s="116" t="s">
        <v>208</v>
      </c>
      <c r="C4" s="117" t="s">
        <v>209</v>
      </c>
    </row>
    <row r="5" spans="1:3" ht="20.25" customHeight="1" thickBot="1">
      <c r="A5" s="567"/>
      <c r="B5" s="114" t="s">
        <v>169</v>
      </c>
      <c r="C5" s="115" t="s">
        <v>170</v>
      </c>
    </row>
    <row r="6" spans="1:3" ht="20.25" customHeight="1" thickBot="1">
      <c r="A6" s="567"/>
      <c r="B6" s="116" t="s">
        <v>210</v>
      </c>
      <c r="C6" s="117" t="s">
        <v>211</v>
      </c>
    </row>
    <row r="7" spans="1:3" ht="20.25" customHeight="1" thickBot="1">
      <c r="A7" s="567"/>
      <c r="B7" s="114" t="s">
        <v>212</v>
      </c>
      <c r="C7" s="115" t="s">
        <v>213</v>
      </c>
    </row>
    <row r="8" spans="1:3" ht="20.25" customHeight="1" thickBot="1">
      <c r="A8" s="567"/>
      <c r="B8" s="116" t="s">
        <v>214</v>
      </c>
      <c r="C8" s="117" t="s">
        <v>171</v>
      </c>
    </row>
    <row r="9" spans="1:3" ht="20.25" customHeight="1" thickBot="1">
      <c r="A9" s="567"/>
      <c r="B9" s="114" t="s">
        <v>215</v>
      </c>
      <c r="C9" s="115" t="s">
        <v>216</v>
      </c>
    </row>
    <row r="10" spans="1:3" ht="20.25" customHeight="1" thickBot="1">
      <c r="A10" s="567"/>
      <c r="B10" s="116" t="s">
        <v>217</v>
      </c>
      <c r="C10" s="117" t="s">
        <v>218</v>
      </c>
    </row>
    <row r="11" spans="1:3" ht="20.25" customHeight="1" thickBot="1">
      <c r="A11" s="568"/>
      <c r="B11" s="114" t="s">
        <v>219</v>
      </c>
      <c r="C11" s="115" t="s">
        <v>220</v>
      </c>
    </row>
    <row r="13" spans="1:3" ht="15" thickBot="1"/>
    <row r="14" spans="1:3" ht="30.75" thickBot="1">
      <c r="A14" s="109" t="s">
        <v>200</v>
      </c>
      <c r="B14" s="109" t="s">
        <v>201</v>
      </c>
      <c r="C14" s="110" t="s">
        <v>202</v>
      </c>
    </row>
    <row r="15" spans="1:3" ht="20.25" customHeight="1" thickTop="1" thickBot="1">
      <c r="A15" s="569" t="s">
        <v>172</v>
      </c>
      <c r="B15" s="572" t="s">
        <v>173</v>
      </c>
      <c r="C15" s="113" t="s">
        <v>221</v>
      </c>
    </row>
    <row r="16" spans="1:3" ht="20.25" customHeight="1" thickBot="1">
      <c r="A16" s="570"/>
      <c r="B16" s="573"/>
      <c r="C16" s="115" t="s">
        <v>174</v>
      </c>
    </row>
    <row r="17" spans="1:3" ht="20.25" customHeight="1" thickBot="1">
      <c r="A17" s="570"/>
      <c r="B17" s="116" t="s">
        <v>175</v>
      </c>
      <c r="C17" s="117" t="s">
        <v>176</v>
      </c>
    </row>
    <row r="18" spans="1:3" ht="20.25" customHeight="1" thickBot="1">
      <c r="A18" s="570"/>
      <c r="B18" s="114" t="s">
        <v>177</v>
      </c>
      <c r="C18" s="115" t="s">
        <v>178</v>
      </c>
    </row>
    <row r="19" spans="1:3" ht="20.25" customHeight="1" thickBot="1">
      <c r="A19" s="570"/>
      <c r="B19" s="116" t="s">
        <v>179</v>
      </c>
      <c r="C19" s="117" t="s">
        <v>180</v>
      </c>
    </row>
    <row r="20" spans="1:3" ht="20.25" customHeight="1" thickBot="1">
      <c r="A20" s="570"/>
      <c r="B20" s="114" t="s">
        <v>181</v>
      </c>
      <c r="C20" s="115" t="s">
        <v>182</v>
      </c>
    </row>
    <row r="21" spans="1:3" ht="20.25" customHeight="1" thickBot="1">
      <c r="A21" s="570"/>
      <c r="B21" s="116" t="s">
        <v>183</v>
      </c>
      <c r="C21" s="117" t="s">
        <v>184</v>
      </c>
    </row>
    <row r="22" spans="1:3" ht="29.25" thickBot="1">
      <c r="A22" s="570"/>
      <c r="B22" s="114" t="s">
        <v>185</v>
      </c>
      <c r="C22" s="115" t="s">
        <v>186</v>
      </c>
    </row>
    <row r="23" spans="1:3" ht="20.25" customHeight="1" thickBot="1">
      <c r="A23" s="570"/>
      <c r="B23" s="116" t="s">
        <v>187</v>
      </c>
      <c r="C23" s="117" t="s">
        <v>188</v>
      </c>
    </row>
    <row r="24" spans="1:3" ht="20.25" customHeight="1" thickBot="1">
      <c r="A24" s="570"/>
      <c r="B24" s="114" t="s">
        <v>189</v>
      </c>
      <c r="C24" s="115" t="s">
        <v>190</v>
      </c>
    </row>
    <row r="25" spans="1:3" ht="20.25" customHeight="1" thickBot="1">
      <c r="A25" s="570"/>
      <c r="B25" s="116" t="s">
        <v>191</v>
      </c>
      <c r="C25" s="117" t="s">
        <v>192</v>
      </c>
    </row>
    <row r="26" spans="1:3" ht="20.25" customHeight="1" thickBot="1">
      <c r="A26" s="571"/>
      <c r="B26" s="114" t="s">
        <v>193</v>
      </c>
      <c r="C26" s="115" t="s">
        <v>194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AEW6-MED DIRECT-CMIT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Ho Thi Ngoc Han (VN)</cp:lastModifiedBy>
  <cp:lastPrinted>2018-05-07T02:08:57Z</cp:lastPrinted>
  <dcterms:created xsi:type="dcterms:W3CDTF">1999-08-17T08:14:37Z</dcterms:created>
  <dcterms:modified xsi:type="dcterms:W3CDTF">2021-07-19T03:55:38Z</dcterms:modified>
</cp:coreProperties>
</file>